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<sst xmlns="http://schemas.openxmlformats.org/spreadsheetml/2006/main" count="113" uniqueCount="90">
  <si>
    <t>【借款报销单】</t>
  </si>
  <si>
    <t>团号：HMEA-190911-HCB299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</si>
  <si>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</si>
  <si>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</si>
  <si>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</si>
  <si>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</si>
  <si>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</si>
  <si>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</si>
  <si>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</si>
  <si>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</si>
  <si>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</si>
  <si>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</si>
  <si>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</si>
  <si>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</si>
  <si>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</si>
  <si>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</si>
  <si>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</si>
  <si>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</si>
  <si>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</si>
  <si>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</si>
  <si>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</si>
  <si>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</si>
  <si>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</si>
  <si>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</si>
  <si>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</si>
  <si>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</si>
  <si>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</si>
  <si>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</si>
  <si>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</si>
  <si>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</si>
  <si>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</si>
  <si>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</si>
  <si>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</si>
  <si>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</si>
  <si>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</si>
  <si>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</si>
  <si>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</si>
  <si>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</si>
  <si>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</si>
  <si>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</si>
  <si>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</si>
  <si>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</si>
  <si>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</si>
  <si>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</si>
  <si>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</si>
  <si>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</si>
  <si>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</si>
  <si>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</si>
  <si>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</si>
  <si>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</si>
  <si>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</si>
  <si>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</si>
  <si>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</si>
  <si>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</si>
  <si>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</si>
  <si>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</si>
  <si>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</si>
  <si>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</si>
  <si>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</si>
  <si>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</si>
  <si>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</si>
  <si>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</si>
  <si>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</si>
  <si>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9月10日-11日</t>
  </si>
  <si>
    <t>报销日期:</t>
  </si>
  <si>
    <t>团号:</t>
  </si>
  <si>
    <t>HMEA-190911-HCB299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</si>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</sst>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1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19" applyNumberFormat="0" applyFon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33" fillId="22" borderId="22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26" sqref="I26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1632.5</v>
      </c>
      <c r="G8" s="64">
        <v>0</v>
      </c>
      <c r="H8" s="64">
        <f t="shared" ref="H8:H45" si="0">F8+G8</f>
        <v>1632.5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1632.5</v>
      </c>
      <c r="G13" s="68">
        <f t="shared" ref="G13:H13" si="1">SUM(G8:G12)</f>
        <v>0</v>
      </c>
      <c r="H13" s="68">
        <f t="shared" si="1"/>
        <v>1632.5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90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1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2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2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3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20.8</v>
      </c>
      <c r="G22" s="64">
        <v>0</v>
      </c>
      <c r="H22" s="64">
        <f t="shared" si="0"/>
        <v>20.8</v>
      </c>
      <c r="I22" s="85"/>
      <c r="J22" s="91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20.8</v>
      </c>
      <c r="G24" s="68">
        <f t="shared" ref="G24:H24" si="7">SUM(G22:G23)</f>
        <v>0</v>
      </c>
      <c r="H24" s="68">
        <f t="shared" si="7"/>
        <v>20.8</v>
      </c>
      <c r="I24" s="88"/>
      <c r="J24" s="93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49.6</v>
      </c>
      <c r="G25" s="64">
        <v>17.3</v>
      </c>
      <c r="H25" s="64">
        <f t="shared" si="0"/>
        <v>66.9</v>
      </c>
      <c r="I25" s="85"/>
      <c r="J25" s="90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49.6</v>
      </c>
      <c r="G27" s="68">
        <f>SUM(G25:G26)</f>
        <v>17.3</v>
      </c>
      <c r="H27" s="68">
        <f t="shared" ref="H27" si="10">SUM(H25:H26)</f>
        <v>66.9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90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2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2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3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4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5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5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5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6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1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3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90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4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5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5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5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5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5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5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6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1702.9</v>
      </c>
      <c r="G53" s="68">
        <f t="shared" si="22"/>
        <v>17.3</v>
      </c>
      <c r="H53" s="68">
        <f t="shared" si="22"/>
        <v>1720.2</v>
      </c>
      <c r="I53" s="88"/>
      <c r="J53" s="97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8" t="s">
        <v>48</v>
      </c>
    </row>
    <row r="58" customHeight="1" spans="1:9">
      <c r="A58" s="79">
        <f>E53</f>
        <v>0</v>
      </c>
      <c r="B58" s="80"/>
      <c r="C58" s="80">
        <f>H53</f>
        <v>1720.2</v>
      </c>
      <c r="D58" s="80"/>
      <c r="E58" s="80">
        <f>F53</f>
        <v>1702.9</v>
      </c>
      <c r="F58" s="80"/>
      <c r="G58" s="80">
        <f>G53</f>
        <v>17.3</v>
      </c>
      <c r="H58" s="80"/>
      <c r="I58" s="99">
        <f>A58-C58</f>
        <v>-1720.2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Normal="100" zoomScaleSheetLayoutView="100" topLeftCell="A31" workbookViewId="0">
      <selection activeCell="N10" sqref="N1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43752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>
        <v>222.5</v>
      </c>
      <c r="I12" s="41"/>
      <c r="J12" s="42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1"/>
      <c r="J13" s="42"/>
      <c r="K13" s="43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1"/>
      <c r="J14" s="42"/>
      <c r="K14" s="43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222.5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222.5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222.5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安黎欢</v>
      </c>
      <c r="G28" s="7"/>
      <c r="H28" s="6" t="s">
        <v>56</v>
      </c>
      <c r="I28" s="5"/>
      <c r="J28" s="7" t="str">
        <f>J5</f>
        <v>项目经理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业务6组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9月10日-11日</v>
      </c>
      <c r="G30" s="11"/>
      <c r="H30" s="10" t="s">
        <v>64</v>
      </c>
      <c r="I30" s="37"/>
      <c r="J30" s="11">
        <f>J7</f>
        <v>43752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tr">
        <f>J8</f>
        <v>HMEA-190911-HCB299</v>
      </c>
      <c r="K31" s="40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9" t="s">
        <v>72</v>
      </c>
    </row>
    <row r="34" ht="20.1" customHeight="1" spans="2:11">
      <c r="B34" s="27">
        <v>1</v>
      </c>
      <c r="C34" s="27"/>
      <c r="D34" s="33" t="s">
        <v>59</v>
      </c>
      <c r="E34" s="27" t="s">
        <v>63</v>
      </c>
      <c r="F34" s="27"/>
      <c r="G34" s="25">
        <v>100</v>
      </c>
      <c r="H34" s="25">
        <v>2</v>
      </c>
      <c r="I34" s="41">
        <f>G34*H34</f>
        <v>200</v>
      </c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1">
        <f t="shared" ref="I35:I36" si="0">G35*H35</f>
        <v>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1">
        <f t="shared" si="0"/>
        <v>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4">
        <f>SUM(I34:J36)</f>
        <v>200</v>
      </c>
      <c r="J37" s="45"/>
      <c r="K37" s="46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2019-10-14T03:01:32Z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