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55"/>
  </bookViews>
  <sheets>
    <sheet name="经销商工作探讨会" sheetId="2" r:id="rId1"/>
  </sheets>
  <calcPr calcId="144525"/>
</workbook>
</file>

<file path=xl/sharedStrings.xml><?xml version="1.0" encoding="utf-8"?>
<sst xmlns="http://schemas.openxmlformats.org/spreadsheetml/2006/main" count="206" uniqueCount="103">
  <si>
    <t>供应商</t>
  </si>
  <si>
    <t>康辉集团北京国际会议展览有限公司</t>
  </si>
  <si>
    <t>项目名称 / Project:</t>
  </si>
  <si>
    <t>2020雪佛兰五区经销商年终工作研调会
/2020 Budget application for distributor seminar of Chevrolet R5</t>
  </si>
  <si>
    <t>时间 / Date:</t>
  </si>
  <si>
    <t>以会议通知为准</t>
  </si>
  <si>
    <t>地点 / Location:</t>
  </si>
  <si>
    <t>陕西西安 / Xian, Shanxi</t>
  </si>
  <si>
    <t>酒店 / Holtel:</t>
  </si>
  <si>
    <t>西安蓝海风万怡酒店 
/Courtyard by Marriott Xian North Xi'an</t>
  </si>
  <si>
    <t>数量 Qty.</t>
  </si>
  <si>
    <t>NO.</t>
  </si>
  <si>
    <t>单位/Unit</t>
  </si>
  <si>
    <t>单价</t>
  </si>
  <si>
    <t>小计</t>
  </si>
  <si>
    <t>住房
/Hotel Rooms</t>
  </si>
  <si>
    <t>大床房 King bed room</t>
  </si>
  <si>
    <t>次 / ea</t>
  </si>
  <si>
    <t>天 / Day</t>
  </si>
  <si>
    <t>含双早/ with breakfast</t>
  </si>
  <si>
    <t>双床房 Double-bed room</t>
  </si>
  <si>
    <t>含双早 /with breakfast</t>
  </si>
  <si>
    <t>住宿费用合计 /Total cost for Hotel Rooms</t>
  </si>
  <si>
    <t>房费自付不计入总价</t>
  </si>
  <si>
    <t>会场
/Venue</t>
  </si>
  <si>
    <t>上午半天全体大会
/ Plenary meeting</t>
  </si>
  <si>
    <t>600㎡</t>
  </si>
  <si>
    <t>蓝海风万怡酒店</t>
  </si>
  <si>
    <t>合计67556</t>
  </si>
  <si>
    <t>已付</t>
  </si>
  <si>
    <t>下午分会场1
/Branch meeting 1</t>
  </si>
  <si>
    <t>80㎡，含3000以上流明投影
/Desk for 30 persons, with &gt;3000 Lumen projection</t>
  </si>
  <si>
    <t>西安欣方策会展服务有限公司</t>
  </si>
  <si>
    <t>第一轮合计10155已付完
第二轮合计19870</t>
  </si>
  <si>
    <t>5月22日之前付尾款</t>
  </si>
  <si>
    <t>下午分会场2
/Branch meeting 2</t>
  </si>
  <si>
    <t>个人报销</t>
  </si>
  <si>
    <t>酒水供应商</t>
  </si>
  <si>
    <t>客户徐琳报销</t>
  </si>
  <si>
    <t>会场费用合计 /Total cost for venue</t>
  </si>
  <si>
    <t>岑余劳务费</t>
  </si>
  <si>
    <t>物料
/Material</t>
  </si>
  <si>
    <t>签到背板1
/ Sign in board</t>
  </si>
  <si>
    <t>个/ ea</t>
  </si>
  <si>
    <t>桁架+无缝黑底宝丽布5*3m
/truss + Seamless black background polaroid cloth 5*3m</t>
  </si>
  <si>
    <t>张雅扉</t>
  </si>
  <si>
    <t>签到背板2
/ Sign in board</t>
  </si>
  <si>
    <t>平方米 / sq.m</t>
  </si>
  <si>
    <t>易拉宝 
/Roll ip banner</t>
  </si>
  <si>
    <t>0.8mx2m</t>
  </si>
  <si>
    <t>讲台LOGO板1
/The podium LOGO plate</t>
  </si>
  <si>
    <t>0.8mx1.2m,KT board</t>
  </si>
  <si>
    <t>讲台LOGO板2
/The podium LOGO plate</t>
  </si>
  <si>
    <t>亚麻礼袋</t>
  </si>
  <si>
    <t>人 / ea</t>
  </si>
  <si>
    <t>牛年吉祥物</t>
  </si>
  <si>
    <t>手账不干胶贴纸</t>
  </si>
  <si>
    <t>口罩</t>
  </si>
  <si>
    <t>套 / set</t>
  </si>
  <si>
    <t>酒精湿纸巾</t>
  </si>
  <si>
    <t>礼品代采买</t>
  </si>
  <si>
    <t>欢迎卡1</t>
  </si>
  <si>
    <t>项目延期中途取消</t>
  </si>
  <si>
    <t>欢迎卡2</t>
  </si>
  <si>
    <t>音控设套</t>
  </si>
  <si>
    <t>话筒</t>
  </si>
  <si>
    <t>视频控台</t>
  </si>
  <si>
    <t>搭建人工</t>
  </si>
  <si>
    <t>搭建运费</t>
  </si>
  <si>
    <t>H5报名会务系统</t>
  </si>
  <si>
    <t>张 / Piece</t>
  </si>
  <si>
    <t>物料费用合计 /Total cost for material</t>
  </si>
  <si>
    <t>餐饮
/Food &amp; drinking</t>
  </si>
  <si>
    <t>自助午餐
/lunch buffet</t>
  </si>
  <si>
    <t>数量为预估，具体数量以最终参会人数为准</t>
  </si>
  <si>
    <t>桌餐晚宴
/Table dinner</t>
  </si>
  <si>
    <t>桌 / table</t>
  </si>
  <si>
    <t>酒水</t>
  </si>
  <si>
    <t>晚宴使用
/Used at dinner on the 14th</t>
  </si>
  <si>
    <t>饮料1</t>
  </si>
  <si>
    <t>瓶</t>
  </si>
  <si>
    <t>饮料2</t>
  </si>
  <si>
    <t>餐饮费用合计 /Total cost for food &amp; drinking</t>
  </si>
  <si>
    <t>摄影摄像
/Photography</t>
  </si>
  <si>
    <t>摄影
Photography</t>
  </si>
  <si>
    <t>全天摄影，工作时间8:00-18:00，超时按实际结算
/Photography，working hours:8:00-18:00, timeout charge seperately.</t>
  </si>
  <si>
    <t>摄影摄像费用合计 /Total cost for photography</t>
  </si>
  <si>
    <t>执行人员
/Executive staff</t>
  </si>
  <si>
    <t>执行人员费用</t>
  </si>
  <si>
    <t>执行人员交通费</t>
  </si>
  <si>
    <t>往返、含市内交通 / Round trip, including local traffic.</t>
  </si>
  <si>
    <t>餐费</t>
  </si>
  <si>
    <t>物料采买</t>
  </si>
  <si>
    <t>杂费</t>
  </si>
  <si>
    <t>礼品采买</t>
  </si>
  <si>
    <t>地接人员</t>
  </si>
  <si>
    <t>退票费</t>
  </si>
  <si>
    <t>执行人员住宿费</t>
  </si>
  <si>
    <t>其他
/Others</t>
  </si>
  <si>
    <t>增加房费</t>
  </si>
  <si>
    <t>客户采买</t>
  </si>
  <si>
    <t>执行费用合计 /Total cost for executive staff</t>
  </si>
  <si>
    <t>合计 /Grand total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</si>
</sst>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176" formatCode="\¥#,##0.00_);[Red]\(\¥#,##0.00\)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41" borderId="18" applyNumberFormat="0" applyAlignment="0" applyProtection="0">
      <alignment vertical="center"/>
    </xf>
    <xf numFmtId="0" fontId="27" fillId="41" borderId="12" applyNumberFormat="0" applyAlignment="0" applyProtection="0">
      <alignment vertical="center"/>
    </xf>
    <xf numFmtId="0" fontId="26" fillId="40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Protection="0"/>
    <xf numFmtId="0" fontId="8" fillId="0" borderId="0">
      <alignment vertical="center"/>
    </xf>
    <xf numFmtId="43" fontId="8" fillId="0" borderId="0" applyProtection="0">
      <alignment vertical="center"/>
    </xf>
    <xf numFmtId="0" fontId="19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top" wrapText="1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 wrapText="1"/>
    </xf>
    <xf numFmtId="7" fontId="1" fillId="2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7" fontId="5" fillId="0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176" fontId="4" fillId="2" borderId="1" xfId="8" applyNumberFormat="1" applyFont="1" applyFill="1" applyBorder="1" applyAlignment="1">
      <alignment horizontal="left" vertical="center"/>
    </xf>
    <xf numFmtId="176" fontId="4" fillId="2" borderId="2" xfId="8" applyNumberFormat="1" applyFont="1" applyFill="1" applyBorder="1" applyAlignment="1">
      <alignment horizontal="left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3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7" fontId="5" fillId="3" borderId="3" xfId="52" applyNumberFormat="1" applyFont="1" applyFill="1" applyBorder="1" applyAlignment="1">
      <alignment horizontal="center" vertical="center"/>
    </xf>
    <xf numFmtId="176" fontId="4" fillId="0" borderId="5" xfId="8" applyNumberFormat="1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 wrapText="1"/>
    </xf>
    <xf numFmtId="176" fontId="4" fillId="0" borderId="6" xfId="8" applyNumberFormat="1" applyFont="1" applyFill="1" applyBorder="1" applyAlignment="1">
      <alignment horizontal="center" vertical="center" wrapText="1"/>
    </xf>
    <xf numFmtId="7" fontId="4" fillId="2" borderId="3" xfId="52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 wrapText="1"/>
    </xf>
    <xf numFmtId="0" fontId="2" fillId="4" borderId="2" xfId="45" applyFont="1" applyFill="1" applyBorder="1" applyAlignment="1" applyProtection="1">
      <alignment horizontal="center" vertical="center" wrapText="1"/>
      <protection hidden="1"/>
    </xf>
    <xf numFmtId="0" fontId="5" fillId="5" borderId="2" xfId="45" applyFont="1" applyFill="1" applyBorder="1" applyAlignment="1" applyProtection="1">
      <alignment horizontal="center" vertical="center" wrapText="1"/>
      <protection hidden="1"/>
    </xf>
    <xf numFmtId="7" fontId="5" fillId="6" borderId="3" xfId="52" applyNumberFormat="1" applyFont="1" applyFill="1" applyBorder="1" applyAlignment="1">
      <alignment horizontal="center" vertical="center"/>
    </xf>
    <xf numFmtId="0" fontId="5" fillId="0" borderId="2" xfId="45" applyFont="1" applyFill="1" applyBorder="1" applyAlignment="1" applyProtection="1">
      <alignment horizontal="center" vertical="center" wrapText="1"/>
      <protection hidden="1"/>
    </xf>
    <xf numFmtId="0" fontId="4" fillId="0" borderId="5" xfId="52" applyFont="1" applyFill="1" applyBorder="1" applyAlignment="1">
      <alignment horizontal="center" vertical="center"/>
    </xf>
    <xf numFmtId="0" fontId="2" fillId="0" borderId="2" xfId="45" applyFont="1" applyFill="1" applyBorder="1" applyAlignment="1" applyProtection="1">
      <alignment horizontal="center" vertical="center" wrapText="1"/>
      <protection hidden="1"/>
    </xf>
    <xf numFmtId="0" fontId="2" fillId="0" borderId="2" xfId="45" applyFont="1" applyBorder="1" applyAlignment="1" applyProtection="1">
      <alignment horizontal="center" vertical="center" wrapText="1"/>
      <protection hidden="1"/>
    </xf>
    <xf numFmtId="0" fontId="5" fillId="0" borderId="2" xfId="45" applyFont="1" applyBorder="1" applyAlignment="1" applyProtection="1">
      <alignment horizontal="center" vertical="center" wrapText="1"/>
      <protection hidden="1"/>
    </xf>
    <xf numFmtId="0" fontId="5" fillId="0" borderId="2" xfId="52" applyFont="1" applyBorder="1" applyAlignment="1">
      <alignment horizontal="center" vertical="center"/>
    </xf>
    <xf numFmtId="0" fontId="6" fillId="0" borderId="2" xfId="45" applyFont="1" applyFill="1" applyBorder="1" applyAlignment="1" applyProtection="1">
      <alignment horizontal="center" vertical="center" wrapText="1"/>
      <protection hidden="1"/>
    </xf>
    <xf numFmtId="7" fontId="5" fillId="0" borderId="2" xfId="52" applyNumberFormat="1" applyFont="1" applyFill="1" applyBorder="1" applyAlignment="1">
      <alignment horizontal="right" vertical="center"/>
    </xf>
    <xf numFmtId="0" fontId="4" fillId="0" borderId="6" xfId="52" applyFont="1" applyFill="1" applyBorder="1" applyAlignment="1">
      <alignment horizontal="center" vertical="center"/>
    </xf>
    <xf numFmtId="7" fontId="5" fillId="7" borderId="3" xfId="52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/>
    </xf>
    <xf numFmtId="7" fontId="5" fillId="8" borderId="3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/>
    </xf>
    <xf numFmtId="7" fontId="5" fillId="0" borderId="3" xfId="52" applyNumberFormat="1" applyFont="1" applyBorder="1" applyAlignment="1">
      <alignment horizontal="center" vertical="center"/>
    </xf>
    <xf numFmtId="7" fontId="5" fillId="9" borderId="3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7" fontId="5" fillId="10" borderId="3" xfId="52" applyNumberFormat="1" applyFont="1" applyFill="1" applyBorder="1" applyAlignment="1">
      <alignment horizontal="center" vertical="center"/>
    </xf>
    <xf numFmtId="0" fontId="4" fillId="11" borderId="7" xfId="52" applyFont="1" applyFill="1" applyBorder="1" applyAlignment="1">
      <alignment horizontal="left" vertical="center"/>
    </xf>
    <xf numFmtId="0" fontId="4" fillId="11" borderId="8" xfId="52" applyFont="1" applyFill="1" applyBorder="1" applyAlignment="1">
      <alignment horizontal="left" vertical="center"/>
    </xf>
    <xf numFmtId="7" fontId="4" fillId="11" borderId="8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6" fontId="5" fillId="0" borderId="9" xfId="52" applyNumberFormat="1" applyFont="1" applyFill="1" applyBorder="1" applyAlignment="1">
      <alignment vertical="center"/>
    </xf>
    <xf numFmtId="176" fontId="4" fillId="2" borderId="9" xfId="52" applyNumberFormat="1" applyFont="1" applyFill="1" applyBorder="1" applyAlignment="1">
      <alignment horizontal="left" vertical="center"/>
    </xf>
    <xf numFmtId="176" fontId="5" fillId="0" borderId="9" xfId="52" applyNumberFormat="1" applyFont="1" applyFill="1" applyBorder="1" applyAlignment="1">
      <alignment vertical="center" wrapText="1"/>
    </xf>
    <xf numFmtId="0" fontId="2" fillId="0" borderId="0" xfId="52" applyFont="1" applyFill="1" applyBorder="1" applyAlignment="1">
      <alignment horizontal="center"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0" fontId="5" fillId="5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Alignment="1">
      <alignment horizontal="center" vertical="center"/>
    </xf>
    <xf numFmtId="0" fontId="2" fillId="0" borderId="9" xfId="45" applyFont="1" applyBorder="1" applyAlignment="1" applyProtection="1">
      <alignment horizontal="left" vertical="center" wrapText="1"/>
      <protection hidden="1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176" fontId="7" fillId="0" borderId="9" xfId="52" applyNumberFormat="1" applyFont="1" applyFill="1" applyBorder="1" applyAlignment="1">
      <alignment horizontal="left" vertical="center"/>
    </xf>
    <xf numFmtId="0" fontId="7" fillId="0" borderId="9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176" fontId="5" fillId="0" borderId="10" xfId="52" applyNumberFormat="1" applyFont="1" applyFill="1" applyBorder="1" applyAlignment="1">
      <alignment vertical="center" wrapText="1"/>
    </xf>
    <xf numFmtId="176" fontId="4" fillId="11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1"/>
  <sheetViews>
    <sheetView tabSelected="1" zoomScale="85" zoomScaleNormal="85" topLeftCell="E1" workbookViewId="0">
      <selection activeCell="N11" sqref="N11:N17"/>
    </sheetView>
  </sheetViews>
  <sheetFormatPr defaultColWidth="9" defaultRowHeight="13.5"/>
  <cols>
    <col min="1" max="1" width="21.6666666666667" style="1" customWidth="1"/>
    <col min="2" max="2" width="31.775" style="1" customWidth="1"/>
    <col min="3" max="3" width="8.66666666666667" style="1" customWidth="1"/>
    <col min="4" max="4" width="13.1083333333333" style="1" customWidth="1"/>
    <col min="5" max="7" width="11.6666666666667" style="1" customWidth="1"/>
    <col min="8" max="8" width="14" style="1" customWidth="1"/>
    <col min="9" max="9" width="58.3333333333333" style="1" customWidth="1"/>
    <col min="10" max="10" width="13.3333333333333" style="1" customWidth="1"/>
    <col min="11" max="11" width="9" style="1"/>
    <col min="12" max="13" width="28.225" style="1" customWidth="1"/>
    <col min="14" max="14" width="19.6" style="1" customWidth="1"/>
    <col min="15" max="15" width="19.225" style="1" customWidth="1"/>
    <col min="16" max="16384" width="9" style="1"/>
  </cols>
  <sheetData>
    <row r="1" ht="16.5" spans="1:2">
      <c r="A1" s="2" t="s">
        <v>0</v>
      </c>
      <c r="B1" s="2" t="s">
        <v>1</v>
      </c>
    </row>
    <row r="2" ht="66.9" customHeight="1" spans="1:22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57"/>
      <c r="K2" s="57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16.5" spans="1:22">
      <c r="A3" s="2" t="s">
        <v>4</v>
      </c>
      <c r="B3" s="5" t="s">
        <v>5</v>
      </c>
      <c r="C3" s="4"/>
      <c r="D3" s="4"/>
      <c r="E3" s="4"/>
      <c r="F3" s="4"/>
      <c r="G3" s="4"/>
      <c r="H3" s="4"/>
      <c r="I3" s="59"/>
      <c r="J3" s="57"/>
      <c r="K3" s="5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ht="16.5" spans="1:22">
      <c r="A4" s="6" t="s">
        <v>6</v>
      </c>
      <c r="B4" s="7" t="s">
        <v>7</v>
      </c>
      <c r="C4" s="8"/>
      <c r="D4" s="8"/>
      <c r="E4" s="8"/>
      <c r="F4" s="8"/>
      <c r="G4" s="8"/>
      <c r="H4" s="8"/>
      <c r="I4" s="8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ht="49.5" spans="1:22">
      <c r="A5" s="6" t="s">
        <v>8</v>
      </c>
      <c r="B5" s="7" t="s">
        <v>9</v>
      </c>
      <c r="C5" s="8"/>
      <c r="D5" s="8"/>
      <c r="E5" s="8"/>
      <c r="F5" s="8"/>
      <c r="G5" s="8"/>
      <c r="H5" s="8"/>
      <c r="I5" s="8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ht="15.9" customHeight="1" spans="1:22">
      <c r="A6" s="9"/>
      <c r="B6" s="10"/>
      <c r="C6" s="11" t="s">
        <v>10</v>
      </c>
      <c r="D6" s="11"/>
      <c r="E6" s="11"/>
      <c r="F6" s="11"/>
      <c r="G6" s="12"/>
      <c r="H6" s="12"/>
      <c r="I6" s="60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ht="33" customHeight="1" spans="1:22">
      <c r="A7" s="9"/>
      <c r="B7" s="10"/>
      <c r="C7" s="11" t="s">
        <v>11</v>
      </c>
      <c r="D7" s="13" t="s">
        <v>12</v>
      </c>
      <c r="E7" s="11" t="s">
        <v>11</v>
      </c>
      <c r="F7" s="13" t="s">
        <v>12</v>
      </c>
      <c r="G7" s="14" t="s">
        <v>13</v>
      </c>
      <c r="H7" s="14" t="s">
        <v>14</v>
      </c>
      <c r="I7" s="60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ht="16.5" spans="1:22">
      <c r="A8" s="15" t="s">
        <v>15</v>
      </c>
      <c r="B8" s="16" t="s">
        <v>16</v>
      </c>
      <c r="C8" s="17">
        <v>0</v>
      </c>
      <c r="D8" s="17" t="s">
        <v>17</v>
      </c>
      <c r="E8" s="17">
        <v>1</v>
      </c>
      <c r="F8" s="17" t="s">
        <v>18</v>
      </c>
      <c r="G8" s="18">
        <v>500</v>
      </c>
      <c r="H8" s="18"/>
      <c r="I8" s="62" t="s">
        <v>19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ht="15.9" customHeight="1" spans="1:22">
      <c r="A9" s="19"/>
      <c r="B9" s="16" t="s">
        <v>20</v>
      </c>
      <c r="C9" s="17">
        <v>0</v>
      </c>
      <c r="D9" s="17" t="s">
        <v>17</v>
      </c>
      <c r="E9" s="17">
        <v>1</v>
      </c>
      <c r="F9" s="17" t="s">
        <v>18</v>
      </c>
      <c r="G9" s="18">
        <v>500</v>
      </c>
      <c r="H9" s="18"/>
      <c r="I9" s="62" t="s">
        <v>21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ht="15.9" customHeight="1" spans="1:22">
      <c r="A10" s="20" t="s">
        <v>22</v>
      </c>
      <c r="B10" s="21"/>
      <c r="C10" s="22"/>
      <c r="D10" s="22"/>
      <c r="E10" s="22"/>
      <c r="F10" s="22"/>
      <c r="G10" s="23"/>
      <c r="H10" s="23"/>
      <c r="I10" s="63" t="s">
        <v>23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ht="31.5" customHeight="1" spans="1:22">
      <c r="A11" s="24" t="s">
        <v>24</v>
      </c>
      <c r="B11" s="25" t="s">
        <v>25</v>
      </c>
      <c r="C11" s="17">
        <v>1</v>
      </c>
      <c r="D11" s="17" t="s">
        <v>17</v>
      </c>
      <c r="E11" s="17">
        <v>0.5</v>
      </c>
      <c r="F11" s="17" t="s">
        <v>18</v>
      </c>
      <c r="G11" s="18">
        <v>15000</v>
      </c>
      <c r="H11" s="26">
        <f>G11</f>
        <v>15000</v>
      </c>
      <c r="I11" s="64" t="s">
        <v>26</v>
      </c>
      <c r="J11" s="61"/>
      <c r="K11" s="26"/>
      <c r="L11" s="61" t="s">
        <v>27</v>
      </c>
      <c r="M11" s="61" t="s">
        <v>28</v>
      </c>
      <c r="N11" s="65">
        <f>48464+19092</f>
        <v>67556</v>
      </c>
      <c r="O11" s="61" t="s">
        <v>29</v>
      </c>
      <c r="P11" s="61"/>
      <c r="Q11" s="61"/>
      <c r="R11" s="61"/>
      <c r="S11" s="61"/>
      <c r="T11" s="61"/>
      <c r="U11" s="61"/>
      <c r="V11" s="61"/>
    </row>
    <row r="12" ht="33" customHeight="1" spans="1:22">
      <c r="A12" s="27"/>
      <c r="B12" s="28" t="s">
        <v>30</v>
      </c>
      <c r="C12" s="17">
        <v>1</v>
      </c>
      <c r="D12" s="17" t="s">
        <v>17</v>
      </c>
      <c r="E12" s="17">
        <v>0.5</v>
      </c>
      <c r="F12" s="17" t="s">
        <v>18</v>
      </c>
      <c r="G12" s="18">
        <v>3000</v>
      </c>
      <c r="H12" s="26">
        <v>3000</v>
      </c>
      <c r="I12" s="64" t="s">
        <v>31</v>
      </c>
      <c r="J12" s="61"/>
      <c r="K12" s="34"/>
      <c r="L12" s="61" t="s">
        <v>32</v>
      </c>
      <c r="M12" s="65" t="s">
        <v>33</v>
      </c>
      <c r="N12" s="65">
        <f>3492+16378+10155</f>
        <v>30025</v>
      </c>
      <c r="O12" s="61" t="s">
        <v>34</v>
      </c>
      <c r="P12" s="61"/>
      <c r="Q12" s="61"/>
      <c r="R12" s="61"/>
      <c r="S12" s="61"/>
      <c r="T12" s="61"/>
      <c r="U12" s="61"/>
      <c r="V12" s="61"/>
    </row>
    <row r="13" ht="33" customHeight="1" spans="1:22">
      <c r="A13" s="27"/>
      <c r="B13" s="28" t="s">
        <v>35</v>
      </c>
      <c r="C13" s="17">
        <v>1</v>
      </c>
      <c r="D13" s="17" t="s">
        <v>17</v>
      </c>
      <c r="E13" s="17">
        <v>0.5</v>
      </c>
      <c r="F13" s="17" t="s">
        <v>18</v>
      </c>
      <c r="G13" s="18">
        <v>3000</v>
      </c>
      <c r="H13" s="26">
        <v>3000</v>
      </c>
      <c r="I13" s="64" t="s">
        <v>31</v>
      </c>
      <c r="J13" s="61"/>
      <c r="K13" s="44"/>
      <c r="L13" s="61" t="s">
        <v>36</v>
      </c>
      <c r="M13" s="61"/>
      <c r="N13" s="61">
        <v>2540.91</v>
      </c>
      <c r="O13" s="61"/>
      <c r="P13" s="61"/>
      <c r="Q13" s="61"/>
      <c r="R13" s="61"/>
      <c r="S13" s="61"/>
      <c r="T13" s="61"/>
      <c r="U13" s="61"/>
      <c r="V13" s="61"/>
    </row>
    <row r="14" ht="33" customHeight="1" spans="1:22">
      <c r="A14" s="27"/>
      <c r="B14" s="28" t="s">
        <v>35</v>
      </c>
      <c r="C14" s="17">
        <v>1</v>
      </c>
      <c r="D14" s="17" t="s">
        <v>17</v>
      </c>
      <c r="E14" s="17">
        <v>0.5</v>
      </c>
      <c r="F14" s="17" t="s">
        <v>18</v>
      </c>
      <c r="G14" s="18">
        <v>3000</v>
      </c>
      <c r="H14" s="26">
        <v>3000</v>
      </c>
      <c r="I14" s="64" t="s">
        <v>31</v>
      </c>
      <c r="J14" s="61"/>
      <c r="K14" s="46"/>
      <c r="L14" s="61" t="s">
        <v>37</v>
      </c>
      <c r="M14" s="61"/>
      <c r="N14" s="61">
        <v>5280</v>
      </c>
      <c r="O14" s="61" t="s">
        <v>29</v>
      </c>
      <c r="P14" s="61"/>
      <c r="Q14" s="61"/>
      <c r="R14" s="61"/>
      <c r="S14" s="61"/>
      <c r="T14" s="61"/>
      <c r="U14" s="61"/>
      <c r="V14" s="61"/>
    </row>
    <row r="15" ht="33" customHeight="1" spans="1:22">
      <c r="A15" s="29"/>
      <c r="B15" s="28" t="s">
        <v>35</v>
      </c>
      <c r="C15" s="17">
        <v>1</v>
      </c>
      <c r="D15" s="17" t="s">
        <v>17</v>
      </c>
      <c r="E15" s="17">
        <v>0.5</v>
      </c>
      <c r="F15" s="17" t="s">
        <v>18</v>
      </c>
      <c r="G15" s="18">
        <v>2000</v>
      </c>
      <c r="H15" s="26">
        <v>2000</v>
      </c>
      <c r="I15" s="64" t="s">
        <v>31</v>
      </c>
      <c r="J15" s="61"/>
      <c r="K15" s="53"/>
      <c r="L15" s="61" t="s">
        <v>38</v>
      </c>
      <c r="M15" s="61"/>
      <c r="N15" s="61">
        <v>6380.5</v>
      </c>
      <c r="O15" s="61"/>
      <c r="P15" s="61"/>
      <c r="Q15" s="61"/>
      <c r="R15" s="61"/>
      <c r="S15" s="61"/>
      <c r="T15" s="61"/>
      <c r="U15" s="61"/>
      <c r="V15" s="61"/>
    </row>
    <row r="16" ht="15.9" customHeight="1" spans="1:22">
      <c r="A16" s="20" t="s">
        <v>39</v>
      </c>
      <c r="B16" s="21"/>
      <c r="C16" s="22"/>
      <c r="D16" s="22"/>
      <c r="E16" s="22"/>
      <c r="F16" s="22"/>
      <c r="G16" s="23"/>
      <c r="H16" s="30">
        <f>SUM(H11:H15)</f>
        <v>26000</v>
      </c>
      <c r="I16" s="63"/>
      <c r="J16" s="61"/>
      <c r="K16" s="51"/>
      <c r="L16" s="61" t="s">
        <v>40</v>
      </c>
      <c r="M16" s="61"/>
      <c r="N16" s="61">
        <v>12000</v>
      </c>
      <c r="O16" s="61"/>
      <c r="P16" s="61"/>
      <c r="Q16" s="61"/>
      <c r="R16" s="61"/>
      <c r="S16" s="61"/>
      <c r="T16" s="61"/>
      <c r="U16" s="61"/>
      <c r="V16" s="61"/>
    </row>
    <row r="17" ht="34.5" customHeight="1" spans="1:22">
      <c r="A17" s="31" t="s">
        <v>41</v>
      </c>
      <c r="B17" s="28" t="s">
        <v>42</v>
      </c>
      <c r="C17" s="32">
        <v>1</v>
      </c>
      <c r="D17" s="33" t="s">
        <v>43</v>
      </c>
      <c r="E17" s="17">
        <v>1</v>
      </c>
      <c r="F17" s="17" t="s">
        <v>17</v>
      </c>
      <c r="G17" s="18">
        <v>500</v>
      </c>
      <c r="H17" s="34">
        <f t="shared" ref="H17:H21" si="0">C17*E17*G17</f>
        <v>500</v>
      </c>
      <c r="I17" s="66" t="s">
        <v>44</v>
      </c>
      <c r="J17" s="67"/>
      <c r="K17" s="51"/>
      <c r="L17" s="67" t="s">
        <v>45</v>
      </c>
      <c r="M17" s="67"/>
      <c r="N17" s="67">
        <v>2000</v>
      </c>
      <c r="O17" s="67"/>
      <c r="P17" s="67"/>
      <c r="Q17" s="67"/>
      <c r="R17" s="67"/>
      <c r="S17" s="67"/>
      <c r="T17" s="67"/>
      <c r="U17" s="67"/>
      <c r="V17" s="67"/>
    </row>
    <row r="18" ht="34.5" customHeight="1" spans="1:22">
      <c r="A18" s="31"/>
      <c r="B18" s="28" t="s">
        <v>46</v>
      </c>
      <c r="C18" s="32">
        <v>15</v>
      </c>
      <c r="D18" s="35" t="s">
        <v>47</v>
      </c>
      <c r="E18" s="17">
        <v>1</v>
      </c>
      <c r="F18" s="17" t="s">
        <v>17</v>
      </c>
      <c r="G18" s="18">
        <v>120</v>
      </c>
      <c r="H18" s="34">
        <f t="shared" ref="H18" si="1">C18*E18*G18</f>
        <v>1800</v>
      </c>
      <c r="I18" s="66" t="s">
        <v>44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ht="33" spans="1:22">
      <c r="A19" s="36"/>
      <c r="B19" s="37" t="s">
        <v>48</v>
      </c>
      <c r="C19" s="37">
        <v>1</v>
      </c>
      <c r="D19" s="33" t="s">
        <v>43</v>
      </c>
      <c r="E19" s="17">
        <v>1</v>
      </c>
      <c r="F19" s="17" t="s">
        <v>17</v>
      </c>
      <c r="G19" s="18">
        <v>150</v>
      </c>
      <c r="H19" s="34">
        <f t="shared" si="0"/>
        <v>150</v>
      </c>
      <c r="I19" s="68" t="s">
        <v>49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ht="33" spans="1:22">
      <c r="A20" s="36"/>
      <c r="B20" s="37" t="s">
        <v>48</v>
      </c>
      <c r="C20" s="37">
        <v>2</v>
      </c>
      <c r="D20" s="33" t="s">
        <v>43</v>
      </c>
      <c r="E20" s="17">
        <v>1</v>
      </c>
      <c r="F20" s="17" t="s">
        <v>17</v>
      </c>
      <c r="G20" s="18">
        <v>220</v>
      </c>
      <c r="H20" s="34">
        <f t="shared" ref="H20" si="2">C20*E20*G20</f>
        <v>440</v>
      </c>
      <c r="I20" s="68" t="s">
        <v>49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ht="33" spans="1:22">
      <c r="A21" s="36"/>
      <c r="B21" s="37" t="s">
        <v>50</v>
      </c>
      <c r="C21" s="37">
        <v>1</v>
      </c>
      <c r="D21" s="33" t="s">
        <v>43</v>
      </c>
      <c r="E21" s="17">
        <v>1</v>
      </c>
      <c r="F21" s="17" t="s">
        <v>17</v>
      </c>
      <c r="G21" s="18">
        <v>150</v>
      </c>
      <c r="H21" s="34">
        <f t="shared" si="0"/>
        <v>150</v>
      </c>
      <c r="I21" s="68" t="s">
        <v>51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ht="33" spans="1:22">
      <c r="A22" s="36"/>
      <c r="B22" s="37" t="s">
        <v>52</v>
      </c>
      <c r="C22" s="37">
        <v>1</v>
      </c>
      <c r="D22" s="33" t="s">
        <v>43</v>
      </c>
      <c r="E22" s="17">
        <v>1</v>
      </c>
      <c r="F22" s="17" t="s">
        <v>17</v>
      </c>
      <c r="G22" s="18">
        <v>150</v>
      </c>
      <c r="H22" s="34">
        <f t="shared" ref="H22:H30" si="3">C22*E22*G22</f>
        <v>150</v>
      </c>
      <c r="I22" s="68" t="s">
        <v>51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ht="16.5" spans="1:22">
      <c r="A23" s="36"/>
      <c r="B23" s="38" t="s">
        <v>53</v>
      </c>
      <c r="C23" s="39">
        <v>150</v>
      </c>
      <c r="D23" s="40" t="s">
        <v>54</v>
      </c>
      <c r="E23" s="40">
        <v>1</v>
      </c>
      <c r="F23" s="40" t="s">
        <v>17</v>
      </c>
      <c r="G23" s="18">
        <v>20</v>
      </c>
      <c r="H23" s="34">
        <f t="shared" si="3"/>
        <v>3000</v>
      </c>
      <c r="I23" s="68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ht="16.5" spans="1:22">
      <c r="A24" s="36"/>
      <c r="B24" s="38" t="s">
        <v>55</v>
      </c>
      <c r="C24" s="39">
        <v>150</v>
      </c>
      <c r="D24" s="40" t="s">
        <v>54</v>
      </c>
      <c r="E24" s="40">
        <v>1</v>
      </c>
      <c r="F24" s="40" t="s">
        <v>17</v>
      </c>
      <c r="G24" s="18">
        <v>28</v>
      </c>
      <c r="H24" s="34">
        <f t="shared" si="3"/>
        <v>4200</v>
      </c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ht="16.5" spans="1:22">
      <c r="A25" s="36"/>
      <c r="B25" s="38" t="s">
        <v>56</v>
      </c>
      <c r="C25" s="39">
        <v>150</v>
      </c>
      <c r="D25" s="40" t="s">
        <v>54</v>
      </c>
      <c r="E25" s="40">
        <v>1</v>
      </c>
      <c r="F25" s="40" t="s">
        <v>17</v>
      </c>
      <c r="G25" s="18">
        <v>3</v>
      </c>
      <c r="H25" s="34">
        <f t="shared" si="3"/>
        <v>450</v>
      </c>
      <c r="I25" s="68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ht="16.5" spans="1:22">
      <c r="A26" s="36"/>
      <c r="B26" s="38" t="s">
        <v>57</v>
      </c>
      <c r="C26" s="39">
        <v>1</v>
      </c>
      <c r="D26" s="40" t="s">
        <v>58</v>
      </c>
      <c r="E26" s="40">
        <v>1</v>
      </c>
      <c r="F26" s="40" t="s">
        <v>17</v>
      </c>
      <c r="G26" s="18">
        <v>300</v>
      </c>
      <c r="H26" s="34">
        <f t="shared" si="3"/>
        <v>300</v>
      </c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ht="16.5" spans="1:22">
      <c r="A27" s="36"/>
      <c r="B27" s="38" t="s">
        <v>59</v>
      </c>
      <c r="C27" s="39">
        <v>1</v>
      </c>
      <c r="D27" s="40" t="s">
        <v>58</v>
      </c>
      <c r="E27" s="40">
        <v>1</v>
      </c>
      <c r="F27" s="40" t="s">
        <v>17</v>
      </c>
      <c r="G27" s="18">
        <v>200</v>
      </c>
      <c r="H27" s="34">
        <f t="shared" ref="H27:H36" si="4">C27*E27*G27</f>
        <v>200</v>
      </c>
      <c r="I27" s="68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ht="16.5" spans="1:22">
      <c r="A28" s="36"/>
      <c r="B28" s="38" t="s">
        <v>60</v>
      </c>
      <c r="C28" s="39">
        <v>1</v>
      </c>
      <c r="D28" s="40" t="s">
        <v>58</v>
      </c>
      <c r="E28" s="40">
        <v>1</v>
      </c>
      <c r="F28" s="40" t="s">
        <v>17</v>
      </c>
      <c r="G28" s="18">
        <v>6000</v>
      </c>
      <c r="H28" s="34">
        <f t="shared" si="4"/>
        <v>6000</v>
      </c>
      <c r="I28" s="68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ht="16.5" spans="1:22">
      <c r="A29" s="36"/>
      <c r="B29" s="38" t="s">
        <v>61</v>
      </c>
      <c r="C29" s="39">
        <v>140</v>
      </c>
      <c r="D29" s="40" t="s">
        <v>54</v>
      </c>
      <c r="E29" s="40">
        <v>1</v>
      </c>
      <c r="F29" s="40" t="s">
        <v>17</v>
      </c>
      <c r="G29" s="18">
        <v>7</v>
      </c>
      <c r="H29" s="34">
        <f t="shared" si="4"/>
        <v>980</v>
      </c>
      <c r="I29" s="70" t="s">
        <v>62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ht="16.5" spans="1:22">
      <c r="A30" s="36"/>
      <c r="B30" s="38" t="s">
        <v>63</v>
      </c>
      <c r="C30" s="39">
        <v>140</v>
      </c>
      <c r="D30" s="40" t="s">
        <v>54</v>
      </c>
      <c r="E30" s="40">
        <v>1</v>
      </c>
      <c r="F30" s="40" t="s">
        <v>17</v>
      </c>
      <c r="G30" s="18">
        <v>7</v>
      </c>
      <c r="H30" s="34">
        <f t="shared" si="4"/>
        <v>980</v>
      </c>
      <c r="I30" s="6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ht="16.5" spans="1:22">
      <c r="A31" s="36"/>
      <c r="B31" s="41" t="s">
        <v>64</v>
      </c>
      <c r="C31" s="35">
        <v>1</v>
      </c>
      <c r="D31" s="35" t="s">
        <v>58</v>
      </c>
      <c r="E31" s="17">
        <v>1</v>
      </c>
      <c r="F31" s="17" t="s">
        <v>17</v>
      </c>
      <c r="G31" s="42">
        <v>2000</v>
      </c>
      <c r="H31" s="34">
        <f t="shared" si="4"/>
        <v>2000</v>
      </c>
      <c r="I31" s="71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ht="16.5" spans="1:22">
      <c r="A32" s="36"/>
      <c r="B32" s="41" t="s">
        <v>65</v>
      </c>
      <c r="C32" s="35">
        <v>2</v>
      </c>
      <c r="D32" s="33" t="s">
        <v>43</v>
      </c>
      <c r="E32" s="17">
        <v>1</v>
      </c>
      <c r="F32" s="17" t="s">
        <v>17</v>
      </c>
      <c r="G32" s="42">
        <v>100</v>
      </c>
      <c r="H32" s="34">
        <f t="shared" si="4"/>
        <v>200</v>
      </c>
      <c r="I32" s="71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ht="16.5" spans="1:22">
      <c r="A33" s="36"/>
      <c r="B33" s="41" t="s">
        <v>66</v>
      </c>
      <c r="C33" s="35">
        <v>1</v>
      </c>
      <c r="D33" s="35" t="s">
        <v>58</v>
      </c>
      <c r="E33" s="17">
        <v>1</v>
      </c>
      <c r="F33" s="17" t="s">
        <v>17</v>
      </c>
      <c r="G33" s="42">
        <v>3000</v>
      </c>
      <c r="H33" s="34">
        <f t="shared" si="4"/>
        <v>3000</v>
      </c>
      <c r="I33" s="71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ht="16.5" spans="1:22">
      <c r="A34" s="36"/>
      <c r="B34" s="37" t="s">
        <v>67</v>
      </c>
      <c r="C34" s="35">
        <v>1</v>
      </c>
      <c r="D34" s="17" t="s">
        <v>17</v>
      </c>
      <c r="E34" s="17">
        <v>1</v>
      </c>
      <c r="F34" s="17" t="s">
        <v>17</v>
      </c>
      <c r="G34" s="42">
        <v>800</v>
      </c>
      <c r="H34" s="34">
        <f t="shared" si="4"/>
        <v>800</v>
      </c>
      <c r="I34" s="71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ht="16.5" spans="1:22">
      <c r="A35" s="43"/>
      <c r="B35" s="37" t="s">
        <v>68</v>
      </c>
      <c r="C35" s="35">
        <v>2</v>
      </c>
      <c r="D35" s="17" t="s">
        <v>17</v>
      </c>
      <c r="E35" s="17">
        <v>1</v>
      </c>
      <c r="F35" s="17" t="s">
        <v>17</v>
      </c>
      <c r="G35" s="42">
        <v>500</v>
      </c>
      <c r="H35" s="34">
        <f t="shared" si="4"/>
        <v>1000</v>
      </c>
      <c r="I35" s="71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ht="16.5" spans="1:22">
      <c r="A36" s="36"/>
      <c r="B36" s="37" t="s">
        <v>69</v>
      </c>
      <c r="C36" s="35">
        <v>1</v>
      </c>
      <c r="D36" s="35" t="s">
        <v>70</v>
      </c>
      <c r="E36" s="17">
        <v>1</v>
      </c>
      <c r="F36" s="17" t="s">
        <v>17</v>
      </c>
      <c r="G36" s="18">
        <v>99</v>
      </c>
      <c r="H36" s="44">
        <f t="shared" si="4"/>
        <v>99</v>
      </c>
      <c r="I36" s="71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</row>
    <row r="37" ht="16.5" spans="1:22">
      <c r="A37" s="20" t="s">
        <v>71</v>
      </c>
      <c r="B37" s="21"/>
      <c r="C37" s="22"/>
      <c r="D37" s="22"/>
      <c r="E37" s="22"/>
      <c r="F37" s="22"/>
      <c r="G37" s="23"/>
      <c r="H37" s="30">
        <f>SUM(H17:H36)</f>
        <v>26399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ht="30.75" customHeight="1" spans="1:22">
      <c r="A38" s="24" t="s">
        <v>72</v>
      </c>
      <c r="B38" s="28" t="s">
        <v>73</v>
      </c>
      <c r="C38" s="35">
        <v>142</v>
      </c>
      <c r="D38" s="17" t="s">
        <v>54</v>
      </c>
      <c r="E38" s="17">
        <v>1</v>
      </c>
      <c r="F38" s="17" t="s">
        <v>17</v>
      </c>
      <c r="G38" s="18">
        <v>118</v>
      </c>
      <c r="H38" s="26">
        <f>C38*E38*G38</f>
        <v>16756</v>
      </c>
      <c r="I38" s="72" t="s">
        <v>74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</row>
    <row r="39" ht="36.75" customHeight="1" spans="1:22">
      <c r="A39" s="27"/>
      <c r="B39" s="28" t="s">
        <v>75</v>
      </c>
      <c r="C39" s="35">
        <v>13</v>
      </c>
      <c r="D39" s="17" t="s">
        <v>76</v>
      </c>
      <c r="E39" s="17">
        <v>1</v>
      </c>
      <c r="F39" s="17" t="s">
        <v>17</v>
      </c>
      <c r="G39" s="18">
        <v>1800</v>
      </c>
      <c r="H39" s="26">
        <f t="shared" ref="H39:H40" si="5">C39*E39*G39</f>
        <v>23400</v>
      </c>
      <c r="I39" s="73" t="s">
        <v>74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ht="33.9" customHeight="1" spans="1:22">
      <c r="A40" s="27"/>
      <c r="B40" s="28" t="s">
        <v>77</v>
      </c>
      <c r="C40" s="45">
        <v>1</v>
      </c>
      <c r="D40" s="17" t="s">
        <v>17</v>
      </c>
      <c r="E40" s="17">
        <v>1</v>
      </c>
      <c r="F40" s="17" t="s">
        <v>17</v>
      </c>
      <c r="G40" s="18">
        <v>5280</v>
      </c>
      <c r="H40" s="46">
        <f t="shared" si="5"/>
        <v>5280</v>
      </c>
      <c r="I40" s="74" t="s">
        <v>78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ht="33.9" customHeight="1" spans="1:22">
      <c r="A41" s="27"/>
      <c r="B41" s="28" t="s">
        <v>79</v>
      </c>
      <c r="C41" s="45">
        <v>15</v>
      </c>
      <c r="D41" s="17" t="s">
        <v>80</v>
      </c>
      <c r="E41" s="17">
        <v>1</v>
      </c>
      <c r="F41" s="17" t="s">
        <v>17</v>
      </c>
      <c r="G41" s="18">
        <v>15</v>
      </c>
      <c r="H41" s="34">
        <f t="shared" ref="H41" si="6">C41*E41*G41</f>
        <v>225</v>
      </c>
      <c r="I41" s="74" t="s">
        <v>78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ht="33.9" customHeight="1" spans="1:22">
      <c r="A42" s="29"/>
      <c r="B42" s="28" t="s">
        <v>81</v>
      </c>
      <c r="C42" s="45">
        <v>30</v>
      </c>
      <c r="D42" s="17" t="s">
        <v>80</v>
      </c>
      <c r="E42" s="17">
        <v>1</v>
      </c>
      <c r="F42" s="17" t="s">
        <v>17</v>
      </c>
      <c r="G42" s="18">
        <v>15</v>
      </c>
      <c r="H42" s="34">
        <f t="shared" ref="H42" si="7">C42*E42*G42</f>
        <v>450</v>
      </c>
      <c r="I42" s="74" t="s">
        <v>78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ht="15.9" customHeight="1" spans="1:22">
      <c r="A43" s="20" t="s">
        <v>82</v>
      </c>
      <c r="B43" s="21"/>
      <c r="C43" s="22"/>
      <c r="D43" s="22"/>
      <c r="E43" s="22"/>
      <c r="F43" s="22"/>
      <c r="G43" s="23"/>
      <c r="H43" s="30">
        <f>SUM(H38:H42)</f>
        <v>46111</v>
      </c>
      <c r="I43" s="63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</row>
    <row r="44" ht="33" spans="1:22">
      <c r="A44" s="47" t="s">
        <v>83</v>
      </c>
      <c r="B44" s="37" t="s">
        <v>84</v>
      </c>
      <c r="C44" s="17">
        <v>1</v>
      </c>
      <c r="D44" s="17" t="s">
        <v>54</v>
      </c>
      <c r="E44" s="17">
        <v>1</v>
      </c>
      <c r="F44" s="17" t="s">
        <v>18</v>
      </c>
      <c r="G44" s="18">
        <v>1500</v>
      </c>
      <c r="H44" s="34">
        <f>C44*E44*G44</f>
        <v>1500</v>
      </c>
      <c r="I44" s="75" t="s">
        <v>85</v>
      </c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</row>
    <row r="45" ht="16.5" spans="1:22">
      <c r="A45" s="20" t="s">
        <v>86</v>
      </c>
      <c r="B45" s="21"/>
      <c r="C45" s="22"/>
      <c r="D45" s="22"/>
      <c r="E45" s="22"/>
      <c r="F45" s="22"/>
      <c r="G45" s="23"/>
      <c r="H45" s="30">
        <f>SUM(H44)</f>
        <v>1500</v>
      </c>
      <c r="I45" s="63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</row>
    <row r="46" ht="16.5" spans="1:22">
      <c r="A46" s="48" t="s">
        <v>87</v>
      </c>
      <c r="B46" s="49" t="s">
        <v>88</v>
      </c>
      <c r="C46" s="17">
        <v>1</v>
      </c>
      <c r="D46" s="17" t="s">
        <v>54</v>
      </c>
      <c r="E46" s="17">
        <v>1</v>
      </c>
      <c r="F46" s="17" t="s">
        <v>18</v>
      </c>
      <c r="G46" s="50">
        <v>14000</v>
      </c>
      <c r="H46" s="51">
        <f>C46*E46*G46</f>
        <v>14000</v>
      </c>
      <c r="I46" s="76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</row>
    <row r="47" ht="16.5" spans="1:22">
      <c r="A47" s="52"/>
      <c r="B47" s="49" t="s">
        <v>89</v>
      </c>
      <c r="C47" s="17">
        <v>1</v>
      </c>
      <c r="D47" s="17" t="s">
        <v>54</v>
      </c>
      <c r="E47" s="17">
        <v>1</v>
      </c>
      <c r="F47" s="17" t="s">
        <v>17</v>
      </c>
      <c r="G47" s="50">
        <v>1217.93</v>
      </c>
      <c r="H47" s="44">
        <f>C47*E47*G47</f>
        <v>1217.93</v>
      </c>
      <c r="I47" s="76" t="s">
        <v>90</v>
      </c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</row>
    <row r="48" ht="16.5" spans="1:22">
      <c r="A48" s="52"/>
      <c r="B48" s="49" t="s">
        <v>91</v>
      </c>
      <c r="C48" s="17">
        <v>1</v>
      </c>
      <c r="D48" s="17" t="s">
        <v>54</v>
      </c>
      <c r="E48" s="17">
        <v>1</v>
      </c>
      <c r="F48" s="17" t="s">
        <v>17</v>
      </c>
      <c r="G48" s="50">
        <v>499.68</v>
      </c>
      <c r="H48" s="44">
        <f t="shared" ref="H48" si="8">C48*E48*G48</f>
        <v>499.68</v>
      </c>
      <c r="I48" s="76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</row>
    <row r="49" ht="16.5" spans="1:22">
      <c r="A49" s="52"/>
      <c r="B49" s="49" t="s">
        <v>92</v>
      </c>
      <c r="C49" s="17">
        <v>1</v>
      </c>
      <c r="D49" s="17" t="s">
        <v>54</v>
      </c>
      <c r="E49" s="17">
        <v>1</v>
      </c>
      <c r="F49" s="17" t="s">
        <v>17</v>
      </c>
      <c r="G49" s="50">
        <v>153.9</v>
      </c>
      <c r="H49" s="44">
        <f t="shared" ref="H49:H50" si="9">C49*E49*G49</f>
        <v>153.9</v>
      </c>
      <c r="I49" s="76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ht="16.5" spans="1:22">
      <c r="A50" s="52"/>
      <c r="B50" s="49" t="s">
        <v>93</v>
      </c>
      <c r="C50" s="17">
        <v>1</v>
      </c>
      <c r="D50" s="17" t="s">
        <v>54</v>
      </c>
      <c r="E50" s="17">
        <v>1</v>
      </c>
      <c r="F50" s="17" t="s">
        <v>17</v>
      </c>
      <c r="G50" s="50">
        <v>238.4</v>
      </c>
      <c r="H50" s="44">
        <f t="shared" si="9"/>
        <v>238.4</v>
      </c>
      <c r="I50" s="76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</row>
    <row r="51" ht="16.5" spans="1:22">
      <c r="A51" s="52"/>
      <c r="B51" s="49" t="s">
        <v>94</v>
      </c>
      <c r="C51" s="17">
        <v>1</v>
      </c>
      <c r="D51" s="17" t="s">
        <v>54</v>
      </c>
      <c r="E51" s="17">
        <v>1</v>
      </c>
      <c r="F51" s="17" t="s">
        <v>17</v>
      </c>
      <c r="G51" s="50">
        <v>1050</v>
      </c>
      <c r="H51" s="34">
        <f t="shared" ref="H51" si="10">C51*E51*G51</f>
        <v>1050</v>
      </c>
      <c r="I51" s="76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ht="16.5" spans="1:22">
      <c r="A52" s="52"/>
      <c r="B52" s="49" t="s">
        <v>95</v>
      </c>
      <c r="C52" s="17">
        <v>1</v>
      </c>
      <c r="D52" s="17" t="s">
        <v>54</v>
      </c>
      <c r="E52" s="17">
        <v>1</v>
      </c>
      <c r="F52" s="17" t="s">
        <v>17</v>
      </c>
      <c r="G52" s="50">
        <v>500</v>
      </c>
      <c r="H52" s="34">
        <f t="shared" ref="H52:H54" si="11">C52*E52*G52</f>
        <v>500</v>
      </c>
      <c r="I52" s="76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ht="16.5" spans="1:22">
      <c r="A53" s="52"/>
      <c r="B53" s="49" t="s">
        <v>96</v>
      </c>
      <c r="C53" s="17">
        <v>1</v>
      </c>
      <c r="D53" s="17" t="s">
        <v>54</v>
      </c>
      <c r="E53" s="17">
        <v>1</v>
      </c>
      <c r="F53" s="17" t="s">
        <v>17</v>
      </c>
      <c r="G53" s="50">
        <v>332</v>
      </c>
      <c r="H53" s="44">
        <f t="shared" si="11"/>
        <v>332</v>
      </c>
      <c r="I53" s="76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</row>
    <row r="54" ht="16.5" spans="1:22">
      <c r="A54" s="52"/>
      <c r="B54" s="49" t="s">
        <v>97</v>
      </c>
      <c r="C54" s="17">
        <v>1</v>
      </c>
      <c r="D54" s="17" t="s">
        <v>54</v>
      </c>
      <c r="E54" s="17">
        <v>3</v>
      </c>
      <c r="F54" s="17" t="s">
        <v>18</v>
      </c>
      <c r="G54" s="50">
        <v>300</v>
      </c>
      <c r="H54" s="26">
        <f t="shared" si="11"/>
        <v>900</v>
      </c>
      <c r="I54" s="76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</row>
    <row r="55" ht="16.5" spans="1:22">
      <c r="A55" s="48" t="s">
        <v>98</v>
      </c>
      <c r="B55" s="49" t="s">
        <v>99</v>
      </c>
      <c r="C55" s="17">
        <v>1</v>
      </c>
      <c r="D55" s="17" t="s">
        <v>54</v>
      </c>
      <c r="E55" s="17">
        <v>1</v>
      </c>
      <c r="F55" s="17" t="s">
        <v>17</v>
      </c>
      <c r="G55" s="50">
        <v>500</v>
      </c>
      <c r="H55" s="26">
        <f t="shared" ref="H55:H59" si="12">C55*E55*G55</f>
        <v>500</v>
      </c>
      <c r="I55" s="76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ht="16.5" spans="1:22">
      <c r="A56" s="48"/>
      <c r="B56" s="49" t="s">
        <v>100</v>
      </c>
      <c r="C56" s="17">
        <v>1</v>
      </c>
      <c r="D56" s="17" t="s">
        <v>54</v>
      </c>
      <c r="E56" s="17">
        <v>1</v>
      </c>
      <c r="F56" s="17" t="s">
        <v>17</v>
      </c>
      <c r="G56" s="50">
        <v>4980</v>
      </c>
      <c r="H56" s="53">
        <f t="shared" ref="H56" si="13">C56*E56*G56</f>
        <v>4980</v>
      </c>
      <c r="I56" s="76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</row>
    <row r="57" ht="16.5" spans="1:22">
      <c r="A57" s="52"/>
      <c r="B57" s="49" t="s">
        <v>100</v>
      </c>
      <c r="C57" s="17">
        <v>1</v>
      </c>
      <c r="D57" s="17" t="s">
        <v>54</v>
      </c>
      <c r="E57" s="17">
        <v>1</v>
      </c>
      <c r="F57" s="17" t="s">
        <v>17</v>
      </c>
      <c r="G57" s="50">
        <v>456</v>
      </c>
      <c r="H57" s="53">
        <f t="shared" si="12"/>
        <v>456</v>
      </c>
      <c r="I57" s="76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</row>
    <row r="58" ht="16.5" spans="1:22">
      <c r="A58" s="52"/>
      <c r="B58" s="49" t="s">
        <v>100</v>
      </c>
      <c r="C58" s="17">
        <v>1</v>
      </c>
      <c r="D58" s="17" t="s">
        <v>54</v>
      </c>
      <c r="E58" s="17">
        <v>1</v>
      </c>
      <c r="F58" s="17" t="s">
        <v>17</v>
      </c>
      <c r="G58" s="50">
        <v>635</v>
      </c>
      <c r="H58" s="53">
        <f t="shared" si="12"/>
        <v>635</v>
      </c>
      <c r="I58" s="76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</row>
    <row r="59" ht="16.5" spans="1:22">
      <c r="A59" s="52"/>
      <c r="B59" s="49" t="s">
        <v>100</v>
      </c>
      <c r="C59" s="17">
        <v>1</v>
      </c>
      <c r="D59" s="17" t="s">
        <v>54</v>
      </c>
      <c r="E59" s="17">
        <v>1</v>
      </c>
      <c r="F59" s="17" t="s">
        <v>17</v>
      </c>
      <c r="G59" s="50">
        <v>309.5</v>
      </c>
      <c r="H59" s="53">
        <f t="shared" si="12"/>
        <v>309.5</v>
      </c>
      <c r="I59" s="76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ht="16.5" spans="1:22">
      <c r="A60" s="20" t="s">
        <v>101</v>
      </c>
      <c r="B60" s="21"/>
      <c r="C60" s="22"/>
      <c r="D60" s="22"/>
      <c r="E60" s="22"/>
      <c r="F60" s="22"/>
      <c r="G60" s="23"/>
      <c r="H60" s="30">
        <f>SUM(H46:H59)</f>
        <v>25772.41</v>
      </c>
      <c r="I60" s="63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</row>
    <row r="61" ht="16.5" spans="1:22">
      <c r="A61" s="54" t="s">
        <v>102</v>
      </c>
      <c r="B61" s="55"/>
      <c r="C61" s="55"/>
      <c r="D61" s="55"/>
      <c r="E61" s="55"/>
      <c r="F61" s="55"/>
      <c r="G61" s="55"/>
      <c r="H61" s="56">
        <f>H16+H37+H43+H45+H60</f>
        <v>125782.41</v>
      </c>
      <c r="I61" s="77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</row>
  </sheetData>
  <mergeCells count="15">
    <mergeCell ref="C6:F6"/>
    <mergeCell ref="A10:B10"/>
    <mergeCell ref="A16:B16"/>
    <mergeCell ref="A37:B37"/>
    <mergeCell ref="A43:B43"/>
    <mergeCell ref="A45:B45"/>
    <mergeCell ref="A60:B60"/>
    <mergeCell ref="A61:F61"/>
    <mergeCell ref="A8:A9"/>
    <mergeCell ref="A11:A15"/>
    <mergeCell ref="A17:A36"/>
    <mergeCell ref="A38:A42"/>
    <mergeCell ref="A46:A54"/>
    <mergeCell ref="A55:A59"/>
    <mergeCell ref="A6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经销商工作探讨会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Abby小章鱼 </cp:lastModifiedBy>
  <dcterms:created xsi:type="dcterms:W3CDTF">2012-11-28T09:47:00Z</dcterms:created>
  <cp:lastPrinted>2015-07-08T03:40:00Z</cp:lastPrinted>
  <dcterms:modified xsi:type="dcterms:W3CDTF">2021-04-16T06:17:39Z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919FDE8119244C9D9678E1F323A6C1E7</vt:lpwstr>
  </property>
</Properties>
</file>