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<sst xmlns="http://schemas.openxmlformats.org/spreadsheetml/2006/main" count="112" uniqueCount="87">
  <si>
    <t>【借款报销单】</t>
  </si>
  <si>
    <t>团号：HMEA-191113-SXY299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</si>
  <si>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</si>
  <si>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</si>
  <si>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</si>
  <si>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</si>
  <si>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</si>
  <si>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</si>
  <si>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</si>
  <si>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</si>
  <si>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</si>
  <si>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</si>
  <si>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</si>
  <si>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</si>
  <si>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</si>
  <si>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</si>
  <si>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</si>
  <si>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</si>
  <si>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</si>
  <si>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</si>
  <si>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</si>
  <si>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</si>
  <si>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</si>
  <si>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</si>
  <si>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</si>
  <si>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</si>
  <si>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</si>
  <si>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</si>
  <si>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</si>
  <si>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</si>
  <si>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</si>
  <si>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</si>
  <si>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</si>
  <si>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</si>
  <si>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</si>
  <si>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</si>
  <si>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</si>
  <si>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</si>
  <si>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</si>
  <si>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</si>
  <si>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</si>
  <si>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</si>
  <si>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</si>
  <si>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</si>
  <si>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</si>
  <si>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</si>
  <si>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</si>
  <si>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</si>
  <si>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</si>
  <si>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</si>
  <si>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</si>
  <si>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</si>
  <si>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</si>
  <si>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</si>
  <si>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</si>
  <si>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</si>
  <si>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</si>
  <si>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</si>
  <si>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</si>
  <si>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</si>
  <si>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</si>
  <si>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</si>
  <si>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</si>
  <si>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报销日期:</t>
  </si>
  <si>
    <t>团号:</t>
  </si>
  <si>
    <t>HMEA-191114-SXY299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</si>
  <si>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</si>
  <si>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</si>
  <si>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</si>
  <si>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</si>
  <si>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</si>
  <si>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</si>
  <si>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</si>
  <si>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</si>
  <si>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</si>
  <si>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当时当地，公交充值票据无效</t>
  </si>
  <si>
    <t>餐费</t>
  </si>
  <si>
    <t>闪送费用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</si>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</sst>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G19" sqref="G1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50220</v>
      </c>
      <c r="G17" s="65">
        <v>0</v>
      </c>
      <c r="H17" s="65">
        <f t="shared" si="0"/>
        <v>50220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50220</v>
      </c>
      <c r="G21" s="69">
        <f t="shared" ref="G21:H21" si="5">SUM(G17:G20)</f>
        <v>0</v>
      </c>
      <c r="H21" s="69">
        <f t="shared" si="5"/>
        <v>50220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50220</v>
      </c>
      <c r="G53" s="69">
        <f t="shared" si="22"/>
        <v>0</v>
      </c>
      <c r="H53" s="69">
        <f t="shared" si="22"/>
        <v>50220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50220</v>
      </c>
      <c r="D58" s="81"/>
      <c r="E58" s="81">
        <f>F53</f>
        <v>50220</v>
      </c>
      <c r="F58" s="81"/>
      <c r="G58" s="81">
        <f>G53</f>
        <v>0</v>
      </c>
      <c r="H58" s="81"/>
      <c r="I58" s="99">
        <f>A58-C58</f>
        <v>-50220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zoomScaleSheetLayoutView="100" workbookViewId="0">
      <selection activeCell="G36" sqref="G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>
        <v>43783</v>
      </c>
      <c r="G7" s="11"/>
      <c r="H7" s="10" t="s">
        <v>63</v>
      </c>
      <c r="I7" s="39"/>
      <c r="J7" s="12">
        <v>43790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16" t="s">
        <v>65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f>H11+I11</f>
        <v>25.47</v>
      </c>
      <c r="H11" s="27">
        <v>25.47</v>
      </c>
      <c r="I11" s="42"/>
      <c r="J11" s="43"/>
      <c r="K11" s="44" t="s">
        <v>74</v>
      </c>
    </row>
    <row r="12" ht="20.1" customHeight="1" spans="2:11">
      <c r="B12" s="23">
        <v>2</v>
      </c>
      <c r="C12" s="24"/>
      <c r="D12" s="28"/>
      <c r="E12" s="26" t="s">
        <v>73</v>
      </c>
      <c r="F12" s="26"/>
      <c r="G12" s="27">
        <f t="shared" ref="G12:G17" si="0">H12+I12</f>
        <v>31.9</v>
      </c>
      <c r="H12" s="27">
        <v>31.9</v>
      </c>
      <c r="I12" s="42"/>
      <c r="J12" s="43"/>
      <c r="K12" s="44" t="s">
        <v>75</v>
      </c>
    </row>
    <row r="13" ht="14.25" spans="2:11">
      <c r="B13" s="23">
        <v>3</v>
      </c>
      <c r="C13" s="24"/>
      <c r="D13" s="28"/>
      <c r="E13" s="23" t="s">
        <v>76</v>
      </c>
      <c r="F13" s="24"/>
      <c r="G13" s="27">
        <f t="shared" si="0"/>
        <v>0</v>
      </c>
      <c r="H13" s="27">
        <v>0</v>
      </c>
      <c r="I13" s="42"/>
      <c r="J13" s="43"/>
      <c r="K13" s="45"/>
    </row>
    <row r="14" ht="20.1" customHeight="1" spans="2:11">
      <c r="B14" s="23">
        <v>4</v>
      </c>
      <c r="C14" s="24"/>
      <c r="D14" s="28"/>
      <c r="E14" s="23" t="s">
        <v>76</v>
      </c>
      <c r="F14" s="24"/>
      <c r="G14" s="27">
        <f t="shared" si="0"/>
        <v>0</v>
      </c>
      <c r="H14" s="27">
        <v>0</v>
      </c>
      <c r="I14" s="42"/>
      <c r="J14" s="43"/>
      <c r="K14" s="44"/>
    </row>
    <row r="15" ht="20.1" customHeight="1" spans="2:11">
      <c r="B15" s="23">
        <v>5</v>
      </c>
      <c r="C15" s="24"/>
      <c r="D15" s="25" t="s">
        <v>41</v>
      </c>
      <c r="E15" s="23" t="s">
        <v>77</v>
      </c>
      <c r="F15" s="24"/>
      <c r="G15" s="27">
        <f t="shared" si="0"/>
        <v>51</v>
      </c>
      <c r="H15" s="27">
        <v>51</v>
      </c>
      <c r="I15" s="42"/>
      <c r="J15" s="43"/>
      <c r="K15" s="44"/>
    </row>
    <row r="16" ht="20.1" customHeight="1" spans="2:11">
      <c r="B16" s="23">
        <v>6</v>
      </c>
      <c r="C16" s="24"/>
      <c r="D16" s="28"/>
      <c r="E16" s="23" t="s">
        <v>76</v>
      </c>
      <c r="F16" s="24"/>
      <c r="G16" s="27">
        <f t="shared" si="0"/>
        <v>0</v>
      </c>
      <c r="H16" s="27">
        <v>0</v>
      </c>
      <c r="I16" s="42"/>
      <c r="J16" s="43"/>
      <c r="K16" s="44"/>
    </row>
    <row r="17" ht="20.1" customHeight="1" spans="2:11">
      <c r="B17" s="23">
        <v>7</v>
      </c>
      <c r="C17" s="24"/>
      <c r="D17" s="29"/>
      <c r="E17" s="23" t="s">
        <v>76</v>
      </c>
      <c r="F17" s="24"/>
      <c r="G17" s="27">
        <f t="shared" si="0"/>
        <v>0</v>
      </c>
      <c r="H17" s="27">
        <v>0</v>
      </c>
      <c r="I17" s="42"/>
      <c r="J17" s="43"/>
      <c r="K17" s="44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108.37</v>
      </c>
      <c r="H18" s="31">
        <f>SUM(H11:H17)</f>
        <v>108.37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78</v>
      </c>
      <c r="H20" s="22"/>
      <c r="I20" s="22"/>
      <c r="J20" s="22"/>
      <c r="K20" s="22" t="s">
        <v>79</v>
      </c>
    </row>
    <row r="21" ht="20.1" customHeight="1" spans="2:11">
      <c r="B21" s="32">
        <f>H18</f>
        <v>108.37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108.37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80</v>
      </c>
      <c r="C23" s="17"/>
      <c r="D23" s="17"/>
      <c r="E23" s="17"/>
      <c r="F23" s="17" t="s">
        <v>50</v>
      </c>
      <c r="G23" s="17" t="s">
        <v>81</v>
      </c>
      <c r="H23" s="17"/>
      <c r="I23" s="17"/>
      <c r="J23" s="17" t="s">
        <v>52</v>
      </c>
      <c r="K23" s="17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业务6组</v>
      </c>
      <c r="K29" s="38"/>
    </row>
    <row r="30" ht="20.1" customHeight="1" spans="2:11">
      <c r="B30" s="8"/>
      <c r="C30" s="9"/>
      <c r="D30" s="10" t="s">
        <v>62</v>
      </c>
      <c r="E30" s="10"/>
      <c r="F30" s="11">
        <f>F7</f>
        <v>43783</v>
      </c>
      <c r="G30" s="11"/>
      <c r="H30" s="10" t="s">
        <v>63</v>
      </c>
      <c r="I30" s="39"/>
      <c r="J30" s="11">
        <f>J7</f>
        <v>43790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0"/>
      <c r="J31" s="16" t="str">
        <f>J8</f>
        <v>HMEA-191114-SXY299</v>
      </c>
      <c r="K31" s="41"/>
    </row>
    <row r="32" ht="20.1" customHeight="1"/>
    <row r="33" ht="20.1" customHeight="1" spans="2:11">
      <c r="B33" s="26"/>
      <c r="C33" s="26"/>
      <c r="D33" s="33" t="s">
        <v>83</v>
      </c>
      <c r="E33" s="26" t="s">
        <v>84</v>
      </c>
      <c r="F33" s="26"/>
      <c r="G33" s="27" t="s">
        <v>85</v>
      </c>
      <c r="H33" s="27" t="s">
        <v>86</v>
      </c>
      <c r="I33" s="27" t="s">
        <v>43</v>
      </c>
      <c r="J33" s="27"/>
      <c r="K33" s="51" t="s">
        <v>71</v>
      </c>
    </row>
    <row r="34" ht="20.1" customHeight="1" spans="2:11">
      <c r="B34" s="26">
        <v>1</v>
      </c>
      <c r="C34" s="26"/>
      <c r="D34" s="34" t="s">
        <v>59</v>
      </c>
      <c r="E34" s="35">
        <v>43783</v>
      </c>
      <c r="F34" s="26"/>
      <c r="G34" s="27">
        <v>100</v>
      </c>
      <c r="H34" s="27">
        <v>1</v>
      </c>
      <c r="I34" s="42">
        <f>G34*H34</f>
        <v>100</v>
      </c>
      <c r="J34" s="43"/>
      <c r="K34" s="45"/>
    </row>
    <row r="35" ht="20.1" customHeight="1" spans="2:11">
      <c r="B35" s="26">
        <v>2</v>
      </c>
      <c r="C35" s="26"/>
      <c r="D35" s="34"/>
      <c r="E35" s="26"/>
      <c r="F35" s="26"/>
      <c r="G35" s="27">
        <v>0</v>
      </c>
      <c r="H35" s="27">
        <v>0</v>
      </c>
      <c r="I35" s="42">
        <f t="shared" ref="I35:I36" si="1">G35*H35</f>
        <v>0</v>
      </c>
      <c r="J35" s="43"/>
      <c r="K35" s="45"/>
    </row>
    <row r="36" ht="20.1" customHeight="1" spans="2:11">
      <c r="B36" s="26">
        <v>3</v>
      </c>
      <c r="C36" s="26"/>
      <c r="D36" s="34"/>
      <c r="E36" s="26"/>
      <c r="F36" s="26"/>
      <c r="G36" s="27">
        <v>0</v>
      </c>
      <c r="H36" s="27">
        <v>0</v>
      </c>
      <c r="I36" s="42">
        <f t="shared" si="1"/>
        <v>0</v>
      </c>
      <c r="J36" s="43"/>
      <c r="K36" s="45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7" t="s">
        <v>80</v>
      </c>
      <c r="C38" s="17"/>
      <c r="D38" s="17"/>
      <c r="E38" s="17"/>
      <c r="F38" s="17" t="s">
        <v>50</v>
      </c>
      <c r="G38" s="17" t="s">
        <v>81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2019-11-25T07:12:30Z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