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<sst xmlns="http://schemas.openxmlformats.org/spreadsheetml/2006/main" count="103" uniqueCount="83">
  <si>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</si>
  <si>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团号：HMEA-200507-SXY299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</si>
  <si>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</si>
  <si>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</si>
  <si>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</si>
  <si>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</si>
  <si>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</si>
  <si>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</si>
  <si>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</si>
  <si>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</si>
  <si>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</si>
  <si>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</si>
  <si>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</si>
  <si>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</si>
  <si>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</si>
  <si>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</si>
  <si>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</si>
  <si>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</si>
  <si>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过路费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</si>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</sst>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43" formatCode="_ * #,##0.00_ ;_ * \-#,##0.00_ ;_ * &quot;-&quot;??_ ;_ @_ 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0" fontId="27" fillId="31" borderId="19" applyNumberFormat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3" sqref="J3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1767.42</v>
      </c>
      <c r="G8" s="65">
        <v>0</v>
      </c>
      <c r="H8" s="65">
        <f t="shared" ref="H8:H45" si="0">F8+G8</f>
        <v>1767.42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154</v>
      </c>
      <c r="G9" s="65">
        <v>0</v>
      </c>
      <c r="H9" s="65">
        <f t="shared" si="0"/>
        <v>154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26</v>
      </c>
      <c r="G10" s="65">
        <v>0</v>
      </c>
      <c r="H10" s="65">
        <f t="shared" si="0"/>
        <v>26</v>
      </c>
      <c r="I10" s="86" t="s">
        <v>19</v>
      </c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20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1947.42</v>
      </c>
      <c r="G13" s="69">
        <f t="shared" ref="G13:H13" si="1">SUM(G8:G12)</f>
        <v>0</v>
      </c>
      <c r="H13" s="69">
        <f t="shared" si="1"/>
        <v>1947.42</v>
      </c>
      <c r="I13" s="89"/>
      <c r="J13" s="90"/>
    </row>
    <row r="14" customHeight="1" spans="1:10">
      <c r="A14" s="70">
        <v>2</v>
      </c>
      <c r="B14" s="71" t="s">
        <v>21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22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23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24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25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v>0</v>
      </c>
      <c r="F22" s="65">
        <v>3940.98</v>
      </c>
      <c r="G22" s="65">
        <v>0</v>
      </c>
      <c r="H22" s="65">
        <f t="shared" si="0"/>
        <v>3940.98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3940.98</v>
      </c>
      <c r="G24" s="69">
        <f t="shared" ref="G24:H24" si="6">SUM(G22:G23)</f>
        <v>0</v>
      </c>
      <c r="H24" s="69">
        <f t="shared" si="6"/>
        <v>3940.98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>C45*D45</f>
        <v>0</v>
      </c>
      <c r="F45" s="65">
        <v>9600</v>
      </c>
      <c r="G45" s="65">
        <v>0</v>
      </c>
      <c r="H45" s="65">
        <f t="shared" si="0"/>
        <v>9600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9600</v>
      </c>
      <c r="G52" s="69">
        <f t="shared" ref="G52:H52" si="20">SUM(G45:G51)</f>
        <v>0</v>
      </c>
      <c r="H52" s="69">
        <f t="shared" si="20"/>
        <v>9600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15488.4</v>
      </c>
      <c r="G53" s="69">
        <f t="shared" si="21"/>
        <v>0</v>
      </c>
      <c r="H53" s="69">
        <f t="shared" si="21"/>
        <v>15488.4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15488.4</v>
      </c>
      <c r="D58" s="81"/>
      <c r="E58" s="81">
        <f>F53</f>
        <v>15488.4</v>
      </c>
      <c r="F58" s="81"/>
      <c r="G58" s="81">
        <f>G53</f>
        <v>0</v>
      </c>
      <c r="H58" s="81"/>
      <c r="I58" s="99">
        <f>A58-C58</f>
        <v>-15488.4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73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44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46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67</v>
      </c>
      <c r="C24" s="21"/>
      <c r="D24" s="21"/>
      <c r="E24" s="21"/>
      <c r="F24" s="21"/>
      <c r="G24" s="21" t="s">
        <v>74</v>
      </c>
      <c r="H24" s="21"/>
      <c r="I24" s="21"/>
      <c r="J24" s="21"/>
      <c r="K24" s="21" t="s">
        <v>75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76</v>
      </c>
      <c r="C27" s="16"/>
      <c r="D27" s="16"/>
      <c r="E27" s="16"/>
      <c r="F27" s="16" t="s">
        <v>53</v>
      </c>
      <c r="G27" s="16" t="s">
        <v>77</v>
      </c>
      <c r="H27" s="16"/>
      <c r="I27" s="16"/>
      <c r="J27" s="16" t="s">
        <v>55</v>
      </c>
      <c r="K27" s="16"/>
    </row>
    <row r="30" ht="18.75" spans="1:11">
      <c r="A30" s="2" t="s">
        <v>78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57</v>
      </c>
      <c r="E32" s="6"/>
      <c r="F32" s="7"/>
      <c r="G32" s="7"/>
      <c r="H32" s="6" t="s">
        <v>58</v>
      </c>
      <c r="I32" s="5"/>
      <c r="J32" s="7"/>
      <c r="K32" s="35"/>
    </row>
    <row r="33" ht="20.1" customHeight="1" spans="2:11">
      <c r="B33" s="8"/>
      <c r="C33" s="9"/>
      <c r="D33" s="10" t="s">
        <v>59</v>
      </c>
      <c r="E33" s="10"/>
      <c r="F33" s="11"/>
      <c r="G33" s="11"/>
      <c r="H33" s="10" t="s">
        <v>60</v>
      </c>
      <c r="I33" s="9"/>
      <c r="J33" s="11"/>
      <c r="K33" s="36"/>
    </row>
    <row r="34" ht="20.1" customHeight="1" spans="2:11">
      <c r="B34" s="8"/>
      <c r="C34" s="9"/>
      <c r="D34" s="10" t="s">
        <v>61</v>
      </c>
      <c r="E34" s="10"/>
      <c r="F34" s="11"/>
      <c r="G34" s="11"/>
      <c r="H34" s="10" t="s">
        <v>62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63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79</v>
      </c>
      <c r="E37" s="27" t="s">
        <v>80</v>
      </c>
      <c r="F37" s="27"/>
      <c r="G37" s="25" t="s">
        <v>81</v>
      </c>
      <c r="H37" s="25" t="s">
        <v>82</v>
      </c>
      <c r="I37" s="25" t="s">
        <v>46</v>
      </c>
      <c r="J37" s="25"/>
      <c r="K37" s="50" t="s">
        <v>69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46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76</v>
      </c>
      <c r="C42" s="16"/>
      <c r="D42" s="16"/>
      <c r="E42" s="16"/>
      <c r="F42" s="16" t="s">
        <v>53</v>
      </c>
      <c r="G42" s="16" t="s">
        <v>77</v>
      </c>
      <c r="H42" s="16"/>
      <c r="I42" s="16"/>
      <c r="J42" s="16" t="s">
        <v>55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2021-03-05T08:08:40Z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