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<sst xmlns="http://schemas.openxmlformats.org/spreadsheetml/2006/main" count="120" uniqueCount="92">
  <si>
    <t>【借款报销单】</t>
  </si>
  <si>
    <t>团号：HMOA-260117-ZJT896</t>
  </si>
  <si>
    <t>会议日期：2025年12月17日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</si>
  <si>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</si>
  <si>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</si>
  <si>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</si>
  <si>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</si>
  <si>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</si>
  <si>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</si>
  <si>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</si>
  <si>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</si>
  <si>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</si>
  <si>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</si>
  <si>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</si>
  <si>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</si>
  <si>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</si>
  <si>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</si>
  <si>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</si>
  <si>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</si>
  <si>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</si>
  <si>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</si>
  <si>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</si>
  <si>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</si>
  <si>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</si>
  <si>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</si>
  <si>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</si>
  <si>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</si>
  <si>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</si>
  <si>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定制加湿器</t>
  </si>
  <si>
    <t>尽量提供可用的原始发票，发票项目不可用的，且开票需要加收税点的可以不提供原始发票。网上交易均需提供交易截图。</t>
  </si>
  <si>
    <t>快递费</t>
  </si>
  <si>
    <t>闪送费</t>
  </si>
  <si>
    <t>餐食费</t>
  </si>
  <si>
    <t>信封</t>
  </si>
  <si>
    <t>上海话贴纸1</t>
  </si>
  <si>
    <t>马里奥帽子</t>
  </si>
  <si>
    <t>马里奥钥匙挂件盲盒</t>
  </si>
  <si>
    <t>迪士尼闪电头套</t>
  </si>
  <si>
    <t>迪士尼牦牛、豹警官、绵羊市长头套</t>
  </si>
  <si>
    <t>会员费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</si>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</sst>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180" fontId="0" fillId="0" borderId="11" xfId="0" applyNumberFormat="1" applyFill="1" applyBorder="1" applyAlignment="1">
      <alignment horizontal="right" vertical="center"/>
    </xf>
    <xf numFmtId="0" fontId="10" fillId="0" borderId="11" xfId="52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80" fontId="11" fillId="0" borderId="11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179" fontId="11" fillId="0" borderId="11" xfId="0" applyNumberFormat="1" applyFont="1" applyFill="1" applyBorder="1" applyAlignment="1">
      <alignment horizontal="right" vertical="center"/>
    </xf>
    <xf numFmtId="0" fontId="6" fillId="8" borderId="13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180" fontId="6" fillId="0" borderId="13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3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5" zoomScaleNormal="85" workbookViewId="0">
      <selection activeCell="H55" sqref="H55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4" width="9" style="47"/>
    <col min="5" max="5" width="11.8888888888889" style="47"/>
    <col min="6" max="6" width="15.0648148148148" style="47" customWidth="1"/>
    <col min="7" max="7" width="11.7777777777778" style="47" customWidth="1"/>
    <col min="8" max="8" width="15.2222222222222" style="47" customWidth="1"/>
    <col min="9" max="9" width="37.962962962963" style="47" customWidth="1"/>
    <col min="10" max="10" width="39.4444444444444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/>
      <c r="G8" s="60"/>
      <c r="H8" s="61"/>
      <c r="I8" s="62"/>
      <c r="J8" s="63" t="s">
        <v>16</v>
      </c>
    </row>
    <row r="9" customHeight="1" spans="1:12">
      <c r="A9" s="64"/>
      <c r="B9" s="65"/>
      <c r="C9" s="66"/>
      <c r="D9" s="64"/>
      <c r="E9" s="66"/>
      <c r="F9" s="60"/>
      <c r="G9" s="60"/>
      <c r="H9" s="61"/>
      <c r="I9" s="62"/>
      <c r="J9" s="67"/>
    </row>
    <row r="10" s="46" customFormat="1" customHeight="1" spans="1:12">
      <c r="A10" s="68"/>
      <c r="B10" s="69" t="s">
        <v>17</v>
      </c>
      <c r="C10" s="70">
        <f>SUM(C8)</f>
        <v>0</v>
      </c>
      <c r="D10" s="70">
        <f>SUM(D8)</f>
        <v>0</v>
      </c>
      <c r="E10" s="70">
        <f>SUM(E8)</f>
        <v>0</v>
      </c>
      <c r="F10" s="70">
        <f>SUM(F8:F9)</f>
        <v>0</v>
      </c>
      <c r="G10" s="70">
        <f ca="1">SUM(G8:G53)</f>
        <v>0</v>
      </c>
      <c r="H10" s="70">
        <f>SUM(H8:H9)</f>
        <v>0</v>
      </c>
      <c r="I10" s="68"/>
      <c r="J10" s="71"/>
    </row>
    <row r="11" customHeight="1" spans="1:12">
      <c r="A11" s="72">
        <v>2</v>
      </c>
      <c r="B11" s="73" t="s">
        <v>18</v>
      </c>
      <c r="C11" s="74">
        <v>0</v>
      </c>
      <c r="D11" s="72"/>
      <c r="E11" s="74">
        <f>C11*D11</f>
        <v>0</v>
      </c>
      <c r="F11" s="60">
        <v>0</v>
      </c>
      <c r="G11" s="60">
        <v>0</v>
      </c>
      <c r="H11" s="60">
        <f>F11+G11</f>
        <v>0</v>
      </c>
      <c r="I11" s="75"/>
      <c r="J11" s="63" t="s">
        <v>19</v>
      </c>
    </row>
    <row r="12" customHeight="1" spans="1:12">
      <c r="A12" s="76"/>
      <c r="B12" s="77"/>
      <c r="C12" s="78"/>
      <c r="D12" s="76"/>
      <c r="E12" s="78"/>
      <c r="F12" s="60">
        <v>0</v>
      </c>
      <c r="G12" s="60">
        <v>0</v>
      </c>
      <c r="H12" s="60">
        <f>F12+G12</f>
        <v>0</v>
      </c>
      <c r="I12" s="75"/>
      <c r="J12" s="67"/>
    </row>
    <row r="13" s="46" customFormat="1" customHeight="1" spans="1:12">
      <c r="A13" s="68"/>
      <c r="B13" s="69" t="s">
        <v>20</v>
      </c>
      <c r="C13" s="70">
        <f>SUM(C11)</f>
        <v>0</v>
      </c>
      <c r="D13" s="70">
        <f>SUM(D11)</f>
        <v>0</v>
      </c>
      <c r="E13" s="70">
        <f>SUM(E11)</f>
        <v>0</v>
      </c>
      <c r="F13" s="70">
        <f>SUM(F11:F12)</f>
        <v>0</v>
      </c>
      <c r="G13" s="70">
        <f>SUM(G11:G12)</f>
        <v>0</v>
      </c>
      <c r="H13" s="70">
        <f>SUM(H11:H12)</f>
        <v>0</v>
      </c>
      <c r="I13" s="68"/>
      <c r="J13" s="71"/>
    </row>
    <row r="14" customHeight="1" spans="1:12">
      <c r="A14" s="75">
        <v>3</v>
      </c>
      <c r="B14" s="79" t="s">
        <v>21</v>
      </c>
      <c r="C14" s="60">
        <v>0</v>
      </c>
      <c r="D14" s="75"/>
      <c r="E14" s="60">
        <f>C14*D14</f>
        <v>0</v>
      </c>
      <c r="F14" s="60">
        <v>0</v>
      </c>
      <c r="G14" s="60">
        <v>0</v>
      </c>
      <c r="H14" s="60">
        <f>F14+G14</f>
        <v>0</v>
      </c>
      <c r="I14" s="80"/>
      <c r="J14" s="81" t="s">
        <v>22</v>
      </c>
    </row>
    <row r="15" customHeight="1" spans="1:12">
      <c r="A15" s="75"/>
      <c r="B15" s="79"/>
      <c r="C15" s="60"/>
      <c r="D15" s="75"/>
      <c r="E15" s="60"/>
      <c r="F15" s="60">
        <v>0</v>
      </c>
      <c r="G15" s="60">
        <v>0</v>
      </c>
      <c r="H15" s="60">
        <f>F15+G15</f>
        <v>0</v>
      </c>
      <c r="I15" s="75"/>
      <c r="J15" s="82"/>
    </row>
    <row r="16" s="46" customFormat="1" customHeight="1" spans="1:12">
      <c r="A16" s="68"/>
      <c r="B16" s="69" t="s">
        <v>23</v>
      </c>
      <c r="C16" s="70">
        <f>SUM(C14)</f>
        <v>0</v>
      </c>
      <c r="D16" s="70">
        <f t="shared" ref="D16:E16" si="0">SUM(D14)</f>
        <v>0</v>
      </c>
      <c r="E16" s="70">
        <f t="shared" si="0"/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68"/>
      <c r="J16" s="83"/>
    </row>
    <row r="17" customHeight="1" spans="1:10">
      <c r="A17" s="75">
        <v>4</v>
      </c>
      <c r="B17" s="79" t="s">
        <v>24</v>
      </c>
      <c r="C17" s="60">
        <v>0</v>
      </c>
      <c r="D17" s="75">
        <v>1</v>
      </c>
      <c r="E17" s="60">
        <v>5000</v>
      </c>
      <c r="F17" s="60">
        <v>0</v>
      </c>
      <c r="G17" s="60">
        <v>0</v>
      </c>
      <c r="H17" s="60">
        <f>F17+G17</f>
        <v>0</v>
      </c>
      <c r="I17" s="62"/>
      <c r="J17" s="81" t="s">
        <v>25</v>
      </c>
    </row>
    <row r="18" customHeight="1" spans="1:10">
      <c r="A18" s="75"/>
      <c r="B18" s="79"/>
      <c r="C18" s="60"/>
      <c r="D18" s="75"/>
      <c r="E18" s="60"/>
      <c r="F18" s="60">
        <v>0</v>
      </c>
      <c r="G18" s="60">
        <v>0</v>
      </c>
      <c r="H18" s="60">
        <f>F18+G18</f>
        <v>0</v>
      </c>
      <c r="I18" s="62"/>
      <c r="J18" s="82"/>
    </row>
    <row r="19" s="46" customFormat="1" customHeight="1" spans="1:10">
      <c r="A19" s="68"/>
      <c r="B19" s="69" t="s">
        <v>26</v>
      </c>
      <c r="C19" s="70">
        <f>SUM(C17)</f>
        <v>0</v>
      </c>
      <c r="D19" s="70">
        <f t="shared" ref="D19:E19" si="1">SUM(D17)</f>
        <v>1</v>
      </c>
      <c r="E19" s="70">
        <f t="shared" si="1"/>
        <v>5000</v>
      </c>
      <c r="F19" s="70">
        <f>SUM(F17:F18)</f>
        <v>0</v>
      </c>
      <c r="G19" s="70">
        <f>SUM(G17:G18)</f>
        <v>0</v>
      </c>
      <c r="H19" s="70">
        <f>SUM(H17:H18)</f>
        <v>0</v>
      </c>
      <c r="I19" s="68"/>
      <c r="J19" s="83"/>
    </row>
    <row r="20" customHeight="1" spans="1:10">
      <c r="A20" s="84">
        <v>5</v>
      </c>
      <c r="B20" s="58" t="s">
        <v>27</v>
      </c>
      <c r="C20" s="59">
        <v>0</v>
      </c>
      <c r="D20" s="57">
        <v>1</v>
      </c>
      <c r="E20" s="59">
        <v>10000</v>
      </c>
      <c r="F20" s="85">
        <v>18000</v>
      </c>
      <c r="G20" s="85">
        <v>0</v>
      </c>
      <c r="H20" s="85">
        <f>F20+G20</f>
        <v>18000</v>
      </c>
      <c r="I20" s="86" t="s">
        <v>28</v>
      </c>
      <c r="J20" s="87" t="s">
        <v>29</v>
      </c>
    </row>
    <row r="21" customHeight="1" spans="1:10">
      <c r="A21" s="88"/>
      <c r="B21" s="65"/>
      <c r="C21" s="66"/>
      <c r="D21" s="64"/>
      <c r="E21" s="66"/>
      <c r="F21" s="89">
        <v>44</v>
      </c>
      <c r="G21" s="89">
        <v>0</v>
      </c>
      <c r="H21" s="89">
        <f>F21+G21</f>
        <v>44</v>
      </c>
      <c r="I21" s="86" t="s">
        <v>30</v>
      </c>
      <c r="J21" s="90"/>
    </row>
    <row r="22" customHeight="1" spans="1:10">
      <c r="A22" s="88"/>
      <c r="B22" s="65"/>
      <c r="C22" s="66"/>
      <c r="D22" s="64"/>
      <c r="E22" s="66"/>
      <c r="F22" s="89">
        <v>11.2</v>
      </c>
      <c r="G22" s="89">
        <v>0</v>
      </c>
      <c r="H22" s="89">
        <f>F22+G22</f>
        <v>11.2</v>
      </c>
      <c r="I22" s="86" t="s">
        <v>30</v>
      </c>
      <c r="J22" s="90"/>
    </row>
    <row r="23" customHeight="1" spans="1:10">
      <c r="A23" s="88"/>
      <c r="B23" s="65"/>
      <c r="C23" s="66"/>
      <c r="D23" s="64"/>
      <c r="E23" s="66"/>
      <c r="F23" s="89">
        <v>102.85</v>
      </c>
      <c r="G23" s="89">
        <v>0</v>
      </c>
      <c r="H23" s="89">
        <f>F23+G23</f>
        <v>102.85</v>
      </c>
      <c r="I23" s="86" t="s">
        <v>30</v>
      </c>
      <c r="J23" s="90"/>
    </row>
    <row r="24" customHeight="1" spans="1:10">
      <c r="A24" s="88"/>
      <c r="B24" s="65"/>
      <c r="C24" s="66"/>
      <c r="D24" s="64"/>
      <c r="E24" s="66"/>
      <c r="F24" s="89">
        <v>13</v>
      </c>
      <c r="G24" s="89">
        <v>0</v>
      </c>
      <c r="H24" s="89">
        <f>F24+G24</f>
        <v>13</v>
      </c>
      <c r="I24" s="86" t="s">
        <v>30</v>
      </c>
      <c r="J24" s="90"/>
    </row>
    <row r="25" customHeight="1" spans="1:10">
      <c r="A25" s="88"/>
      <c r="B25" s="65"/>
      <c r="C25" s="66"/>
      <c r="D25" s="64"/>
      <c r="E25" s="66"/>
      <c r="F25" s="89">
        <v>139</v>
      </c>
      <c r="G25" s="89">
        <v>0</v>
      </c>
      <c r="H25" s="89">
        <f t="shared" ref="H25:H38" si="2">F25+G25</f>
        <v>139</v>
      </c>
      <c r="I25" s="86" t="s">
        <v>30</v>
      </c>
      <c r="J25" s="90"/>
    </row>
    <row r="26" customHeight="1" spans="1:10">
      <c r="A26" s="88"/>
      <c r="B26" s="65"/>
      <c r="C26" s="66"/>
      <c r="D26" s="64"/>
      <c r="E26" s="66"/>
      <c r="F26" s="89">
        <v>40.09</v>
      </c>
      <c r="G26" s="89">
        <v>0</v>
      </c>
      <c r="H26" s="89">
        <f t="shared" si="2"/>
        <v>40.09</v>
      </c>
      <c r="I26" s="86" t="s">
        <v>31</v>
      </c>
      <c r="J26" s="90"/>
    </row>
    <row r="27" customHeight="1" spans="1:10">
      <c r="A27" s="88"/>
      <c r="B27" s="65"/>
      <c r="C27" s="66"/>
      <c r="D27" s="64"/>
      <c r="E27" s="66"/>
      <c r="F27" s="89">
        <v>33.3</v>
      </c>
      <c r="G27" s="89">
        <v>0</v>
      </c>
      <c r="H27" s="89">
        <f t="shared" si="2"/>
        <v>33.3</v>
      </c>
      <c r="I27" s="86" t="s">
        <v>31</v>
      </c>
      <c r="J27" s="90"/>
    </row>
    <row r="28" customHeight="1" spans="1:10">
      <c r="A28" s="88"/>
      <c r="B28" s="65"/>
      <c r="C28" s="66"/>
      <c r="D28" s="64"/>
      <c r="E28" s="66"/>
      <c r="F28" s="89">
        <v>10</v>
      </c>
      <c r="G28" s="89">
        <v>0</v>
      </c>
      <c r="H28" s="89">
        <f t="shared" si="2"/>
        <v>10</v>
      </c>
      <c r="I28" s="86" t="s">
        <v>31</v>
      </c>
      <c r="J28" s="90"/>
    </row>
    <row r="29" customHeight="1" spans="1:10">
      <c r="A29" s="88"/>
      <c r="B29" s="65"/>
      <c r="C29" s="66"/>
      <c r="D29" s="64"/>
      <c r="E29" s="66"/>
      <c r="F29" s="89">
        <v>468</v>
      </c>
      <c r="G29" s="89">
        <v>0</v>
      </c>
      <c r="H29" s="89">
        <f t="shared" si="2"/>
        <v>468</v>
      </c>
      <c r="I29" s="86" t="s">
        <v>32</v>
      </c>
      <c r="J29" s="90"/>
    </row>
    <row r="30" customHeight="1" spans="1:10">
      <c r="A30" s="88"/>
      <c r="B30" s="65"/>
      <c r="C30" s="66"/>
      <c r="D30" s="64"/>
      <c r="E30" s="66"/>
      <c r="F30" s="91">
        <v>14.8</v>
      </c>
      <c r="G30" s="89">
        <v>0</v>
      </c>
      <c r="H30" s="89">
        <f t="shared" si="2"/>
        <v>14.8</v>
      </c>
      <c r="I30" s="86" t="s">
        <v>33</v>
      </c>
      <c r="J30" s="90"/>
    </row>
    <row r="31" customHeight="1" spans="1:10">
      <c r="A31" s="88"/>
      <c r="B31" s="65"/>
      <c r="C31" s="66"/>
      <c r="D31" s="64"/>
      <c r="E31" s="66"/>
      <c r="F31" s="89">
        <v>13</v>
      </c>
      <c r="G31" s="89">
        <v>0</v>
      </c>
      <c r="H31" s="89">
        <f t="shared" si="2"/>
        <v>13</v>
      </c>
      <c r="I31" s="86" t="s">
        <v>30</v>
      </c>
      <c r="J31" s="90"/>
    </row>
    <row r="32" customHeight="1" spans="1:10">
      <c r="A32" s="88"/>
      <c r="B32" s="65"/>
      <c r="C32" s="66"/>
      <c r="D32" s="64"/>
      <c r="E32" s="66"/>
      <c r="F32" s="85">
        <v>6</v>
      </c>
      <c r="G32" s="85">
        <v>0</v>
      </c>
      <c r="H32" s="85">
        <f t="shared" si="2"/>
        <v>6</v>
      </c>
      <c r="I32" s="86" t="s">
        <v>34</v>
      </c>
      <c r="J32" s="90"/>
    </row>
    <row r="33" customHeight="1" spans="1:10">
      <c r="A33" s="88"/>
      <c r="B33" s="65"/>
      <c r="C33" s="66"/>
      <c r="D33" s="64"/>
      <c r="E33" s="66"/>
      <c r="F33" s="89">
        <v>38.82</v>
      </c>
      <c r="G33" s="89">
        <v>0</v>
      </c>
      <c r="H33" s="89">
        <f t="shared" si="2"/>
        <v>38.82</v>
      </c>
      <c r="I33" s="86" t="s">
        <v>35</v>
      </c>
      <c r="J33" s="90"/>
    </row>
    <row r="34" customHeight="1" spans="1:10">
      <c r="A34" s="88"/>
      <c r="B34" s="65"/>
      <c r="C34" s="66"/>
      <c r="D34" s="64"/>
      <c r="E34" s="66"/>
      <c r="F34" s="91">
        <v>0</v>
      </c>
      <c r="G34" s="89">
        <v>149</v>
      </c>
      <c r="H34" s="89">
        <f t="shared" si="2"/>
        <v>149</v>
      </c>
      <c r="I34" s="86" t="s">
        <v>36</v>
      </c>
      <c r="J34" s="90"/>
    </row>
    <row r="35" customHeight="1" spans="1:10">
      <c r="A35" s="88"/>
      <c r="B35" s="65"/>
      <c r="C35" s="66"/>
      <c r="D35" s="64"/>
      <c r="E35" s="66"/>
      <c r="F35" s="85">
        <v>0</v>
      </c>
      <c r="G35" s="85">
        <v>285</v>
      </c>
      <c r="H35" s="85">
        <f t="shared" si="2"/>
        <v>285</v>
      </c>
      <c r="I35" s="86" t="s">
        <v>37</v>
      </c>
      <c r="J35" s="90"/>
    </row>
    <row r="36" customHeight="1" spans="1:10">
      <c r="A36" s="88"/>
      <c r="B36" s="65"/>
      <c r="C36" s="66"/>
      <c r="D36" s="64"/>
      <c r="E36" s="66"/>
      <c r="F36" s="85">
        <v>0</v>
      </c>
      <c r="G36" s="85">
        <v>431</v>
      </c>
      <c r="H36" s="85">
        <f t="shared" si="2"/>
        <v>431</v>
      </c>
      <c r="I36" s="86" t="s">
        <v>38</v>
      </c>
      <c r="J36" s="90"/>
    </row>
    <row r="37" s="46" customFormat="1" customHeight="1" spans="1:10">
      <c r="A37" s="92"/>
      <c r="B37" s="93"/>
      <c r="C37" s="94"/>
      <c r="D37" s="94"/>
      <c r="E37" s="94"/>
      <c r="F37" s="89">
        <v>18</v>
      </c>
      <c r="G37" s="89">
        <v>0</v>
      </c>
      <c r="H37" s="89">
        <f t="shared" si="2"/>
        <v>18</v>
      </c>
      <c r="I37" s="86" t="s">
        <v>30</v>
      </c>
      <c r="J37" s="90"/>
    </row>
    <row r="38" s="46" customFormat="1" customHeight="1" spans="1:10">
      <c r="A38" s="92"/>
      <c r="B38" s="93"/>
      <c r="C38" s="94"/>
      <c r="D38" s="94"/>
      <c r="E38" s="94"/>
      <c r="F38" s="89">
        <v>0</v>
      </c>
      <c r="G38" s="89">
        <v>21</v>
      </c>
      <c r="H38" s="89">
        <f t="shared" si="2"/>
        <v>21</v>
      </c>
      <c r="I38" s="86" t="s">
        <v>39</v>
      </c>
      <c r="J38" s="90"/>
    </row>
    <row r="39" s="46" customFormat="1" customHeight="1" spans="1:10">
      <c r="A39" s="68"/>
      <c r="B39" s="69" t="s">
        <v>40</v>
      </c>
      <c r="C39" s="70">
        <f>SUM(C20)</f>
        <v>0</v>
      </c>
      <c r="D39" s="70">
        <f t="shared" ref="D39:E39" si="3">SUM(D20)</f>
        <v>1</v>
      </c>
      <c r="E39" s="70">
        <f t="shared" si="3"/>
        <v>10000</v>
      </c>
      <c r="F39" s="70">
        <f>SUM(F20:F36)</f>
        <v>18934.06</v>
      </c>
      <c r="G39" s="70">
        <f>SUM(G20:G36)</f>
        <v>865</v>
      </c>
      <c r="H39" s="70">
        <f>SUM(H20:H36)</f>
        <v>19799.06</v>
      </c>
      <c r="I39" s="68"/>
      <c r="J39" s="95"/>
    </row>
    <row r="40" customHeight="1" spans="1:10">
      <c r="A40" s="75">
        <v>6</v>
      </c>
      <c r="B40" s="79" t="s">
        <v>41</v>
      </c>
      <c r="C40" s="60">
        <v>0</v>
      </c>
      <c r="D40" s="75"/>
      <c r="E40" s="60">
        <f>C40*D40</f>
        <v>0</v>
      </c>
      <c r="F40" s="60">
        <v>0</v>
      </c>
      <c r="G40" s="60">
        <v>0</v>
      </c>
      <c r="H40" s="60">
        <f>F40+G40</f>
        <v>0</v>
      </c>
      <c r="I40" s="75"/>
      <c r="J40" s="63" t="s">
        <v>42</v>
      </c>
    </row>
    <row r="41" customHeight="1" spans="1:10">
      <c r="A41" s="75"/>
      <c r="B41" s="79"/>
      <c r="C41" s="60"/>
      <c r="D41" s="75"/>
      <c r="E41" s="60"/>
      <c r="F41" s="60">
        <v>0</v>
      </c>
      <c r="G41" s="60">
        <v>0</v>
      </c>
      <c r="H41" s="60">
        <f>F41+G41</f>
        <v>0</v>
      </c>
      <c r="I41" s="75"/>
      <c r="J41" s="82"/>
    </row>
    <row r="42" s="46" customFormat="1" customHeight="1" spans="1:10">
      <c r="A42" s="68"/>
      <c r="B42" s="69" t="s">
        <v>43</v>
      </c>
      <c r="C42" s="70">
        <f>SUM(C40)</f>
        <v>0</v>
      </c>
      <c r="D42" s="70">
        <f t="shared" ref="D42:E42" si="4">SUM(D40)</f>
        <v>0</v>
      </c>
      <c r="E42" s="70">
        <f t="shared" si="4"/>
        <v>0</v>
      </c>
      <c r="F42" s="70">
        <f>SUM(F40:F41)</f>
        <v>0</v>
      </c>
      <c r="G42" s="70">
        <f>SUM(G40:G41)</f>
        <v>0</v>
      </c>
      <c r="H42" s="70">
        <f>SUM(H40:H41)</f>
        <v>0</v>
      </c>
      <c r="I42" s="68"/>
      <c r="J42" s="83"/>
    </row>
    <row r="43" customHeight="1" spans="1:10">
      <c r="A43" s="75">
        <v>7</v>
      </c>
      <c r="B43" s="79" t="s">
        <v>44</v>
      </c>
      <c r="C43" s="60">
        <v>0</v>
      </c>
      <c r="D43" s="75">
        <v>1</v>
      </c>
      <c r="E43" s="60">
        <v>5000</v>
      </c>
      <c r="F43" s="60">
        <v>0</v>
      </c>
      <c r="G43" s="60">
        <v>0</v>
      </c>
      <c r="H43" s="60">
        <f>F43+G43</f>
        <v>0</v>
      </c>
      <c r="I43" s="96"/>
      <c r="J43" s="81"/>
    </row>
    <row r="44" customHeight="1" spans="1:10">
      <c r="A44" s="75"/>
      <c r="B44" s="79"/>
      <c r="C44" s="60"/>
      <c r="D44" s="75"/>
      <c r="E44" s="60"/>
      <c r="F44" s="60">
        <v>0</v>
      </c>
      <c r="G44" s="60">
        <v>0</v>
      </c>
      <c r="H44" s="60">
        <f>F44+G44</f>
        <v>0</v>
      </c>
      <c r="I44" s="96"/>
      <c r="J44" s="82"/>
    </row>
    <row r="45" s="46" customFormat="1" customHeight="1" spans="1:10">
      <c r="A45" s="68"/>
      <c r="B45" s="69" t="s">
        <v>45</v>
      </c>
      <c r="C45" s="70">
        <f>SUM(C43)</f>
        <v>0</v>
      </c>
      <c r="D45" s="70">
        <f t="shared" ref="D45:E45" si="5">SUM(D43)</f>
        <v>1</v>
      </c>
      <c r="E45" s="70">
        <f t="shared" si="5"/>
        <v>5000</v>
      </c>
      <c r="F45" s="70">
        <f>SUM(F43:F44)</f>
        <v>0</v>
      </c>
      <c r="G45" s="70">
        <f>SUM(G43:G44)</f>
        <v>0</v>
      </c>
      <c r="H45" s="70">
        <f>SUM(H43:H44)</f>
        <v>0</v>
      </c>
      <c r="I45" s="68"/>
      <c r="J45" s="83"/>
    </row>
    <row r="46" customHeight="1" spans="1:10">
      <c r="A46" s="75">
        <v>8</v>
      </c>
      <c r="B46" s="79" t="s">
        <v>46</v>
      </c>
      <c r="C46" s="60">
        <v>0</v>
      </c>
      <c r="D46" s="75"/>
      <c r="E46" s="60">
        <f>C46*D46</f>
        <v>0</v>
      </c>
      <c r="F46" s="60">
        <v>0</v>
      </c>
      <c r="G46" s="60">
        <v>0</v>
      </c>
      <c r="H46" s="60">
        <f>F46+G46</f>
        <v>0</v>
      </c>
      <c r="I46" s="75"/>
      <c r="J46" s="81" t="s">
        <v>47</v>
      </c>
    </row>
    <row r="47" customHeight="1" spans="1:10">
      <c r="A47" s="75"/>
      <c r="B47" s="79"/>
      <c r="C47" s="60"/>
      <c r="D47" s="75"/>
      <c r="E47" s="60"/>
      <c r="F47" s="60">
        <v>0</v>
      </c>
      <c r="G47" s="60">
        <v>0</v>
      </c>
      <c r="H47" s="60">
        <f t="shared" ref="H47:H53" si="6">F47+G47</f>
        <v>0</v>
      </c>
      <c r="I47" s="75"/>
      <c r="J47" s="82"/>
    </row>
    <row r="48" s="46" customFormat="1" customHeight="1" spans="1:10">
      <c r="A48" s="68"/>
      <c r="B48" s="69" t="s">
        <v>48</v>
      </c>
      <c r="C48" s="70">
        <f>SUM(C46)</f>
        <v>0</v>
      </c>
      <c r="D48" s="70">
        <f t="shared" ref="D48:E48" si="7">SUM(D46)</f>
        <v>0</v>
      </c>
      <c r="E48" s="70">
        <f t="shared" si="7"/>
        <v>0</v>
      </c>
      <c r="F48" s="70">
        <f>SUM(F46:F47)</f>
        <v>0</v>
      </c>
      <c r="G48" s="70">
        <f t="shared" ref="G48:H48" si="8">SUM(G46:G47)</f>
        <v>0</v>
      </c>
      <c r="H48" s="70">
        <f t="shared" si="8"/>
        <v>0</v>
      </c>
      <c r="I48" s="68"/>
      <c r="J48" s="83"/>
    </row>
    <row r="49" customHeight="1" spans="1:10">
      <c r="A49" s="75">
        <v>9</v>
      </c>
      <c r="B49" s="79" t="s">
        <v>49</v>
      </c>
      <c r="C49" s="60">
        <v>0</v>
      </c>
      <c r="D49" s="75"/>
      <c r="E49" s="60">
        <f>C49*D49</f>
        <v>0</v>
      </c>
      <c r="F49" s="60">
        <v>0</v>
      </c>
      <c r="G49" s="60">
        <v>0</v>
      </c>
      <c r="H49" s="60">
        <f t="shared" si="6"/>
        <v>0</v>
      </c>
      <c r="I49" s="75"/>
      <c r="J49" s="63" t="s">
        <v>50</v>
      </c>
    </row>
    <row r="50" customHeight="1" spans="1:10">
      <c r="A50" s="75"/>
      <c r="B50" s="79"/>
      <c r="C50" s="60"/>
      <c r="D50" s="75"/>
      <c r="E50" s="60"/>
      <c r="F50" s="60">
        <v>0</v>
      </c>
      <c r="G50" s="60">
        <v>0</v>
      </c>
      <c r="H50" s="60">
        <f t="shared" si="6"/>
        <v>0</v>
      </c>
      <c r="I50" s="75"/>
      <c r="J50" s="67"/>
    </row>
    <row r="51" s="46" customFormat="1" customHeight="1" spans="1:10">
      <c r="A51" s="68"/>
      <c r="B51" s="69" t="s">
        <v>51</v>
      </c>
      <c r="C51" s="70">
        <f>SUM(C49)</f>
        <v>0</v>
      </c>
      <c r="D51" s="70">
        <f t="shared" ref="D51:E51" si="9">SUM(D49)</f>
        <v>0</v>
      </c>
      <c r="E51" s="70">
        <f t="shared" si="9"/>
        <v>0</v>
      </c>
      <c r="F51" s="70">
        <f>SUM(F49:F50)</f>
        <v>0</v>
      </c>
      <c r="G51" s="70">
        <v>0</v>
      </c>
      <c r="H51" s="70">
        <f>SUM(H49:H50)</f>
        <v>0</v>
      </c>
      <c r="I51" s="68"/>
      <c r="J51" s="71"/>
    </row>
    <row r="52" customHeight="1" spans="1:10">
      <c r="A52" s="72">
        <v>10</v>
      </c>
      <c r="B52" s="79" t="s">
        <v>52</v>
      </c>
      <c r="C52" s="60">
        <v>0</v>
      </c>
      <c r="D52" s="75"/>
      <c r="E52" s="60">
        <f>C52*D52</f>
        <v>0</v>
      </c>
      <c r="F52" s="60">
        <v>0</v>
      </c>
      <c r="G52" s="60">
        <v>0</v>
      </c>
      <c r="H52" s="60">
        <f t="shared" si="6"/>
        <v>0</v>
      </c>
      <c r="I52" s="62"/>
      <c r="J52" s="81"/>
    </row>
    <row r="53" customHeight="1" spans="1:10">
      <c r="A53" s="97"/>
      <c r="B53" s="79"/>
      <c r="C53" s="60"/>
      <c r="D53" s="75"/>
      <c r="E53" s="60"/>
      <c r="F53" s="60">
        <v>0</v>
      </c>
      <c r="G53" s="60">
        <v>0</v>
      </c>
      <c r="H53" s="60">
        <f t="shared" si="6"/>
        <v>0</v>
      </c>
      <c r="I53" s="62"/>
      <c r="J53" s="82"/>
    </row>
    <row r="54" s="46" customFormat="1" customHeight="1" spans="1:10">
      <c r="A54" s="68"/>
      <c r="B54" s="69" t="s">
        <v>53</v>
      </c>
      <c r="C54" s="70">
        <f>SUM(C52)</f>
        <v>0</v>
      </c>
      <c r="D54" s="70">
        <f>SUM(D52)</f>
        <v>0</v>
      </c>
      <c r="E54" s="70">
        <f>SUM(E52)</f>
        <v>0</v>
      </c>
      <c r="F54" s="70">
        <f>SUM(F52:F53)</f>
        <v>0</v>
      </c>
      <c r="G54" s="70">
        <f>SUM(G52:G53)</f>
        <v>0</v>
      </c>
      <c r="H54" s="70">
        <f>SUM(H52:H53)</f>
        <v>0</v>
      </c>
      <c r="I54" s="68"/>
      <c r="J54" s="83"/>
    </row>
    <row r="55" customHeight="1" spans="1:10">
      <c r="A55" s="68"/>
      <c r="B55" s="69" t="s">
        <v>54</v>
      </c>
      <c r="C55" s="70">
        <f t="shared" ref="C55:H55" si="10">SUM(C54,C51,C48,C45,C42,C39,C19,C16,C13,C10)</f>
        <v>0</v>
      </c>
      <c r="D55" s="70">
        <f t="shared" si="10"/>
        <v>3</v>
      </c>
      <c r="E55" s="70">
        <f t="shared" si="10"/>
        <v>20000</v>
      </c>
      <c r="F55" s="70">
        <f t="shared" si="10"/>
        <v>18934.06</v>
      </c>
      <c r="G55" s="70">
        <f>SUM(G39,G42,G45,G48,G51,G54)</f>
        <v>865</v>
      </c>
      <c r="H55" s="70">
        <f t="shared" si="10"/>
        <v>19799.06</v>
      </c>
      <c r="I55" s="68"/>
      <c r="J55" s="98"/>
    </row>
    <row r="59" customHeight="1" spans="1:10">
      <c r="A59" s="99" t="s">
        <v>55</v>
      </c>
      <c r="B59" s="100"/>
      <c r="C59" s="101" t="s">
        <v>56</v>
      </c>
      <c r="D59" s="101"/>
      <c r="E59" s="101" t="s">
        <v>57</v>
      </c>
      <c r="F59" s="101"/>
      <c r="G59" s="101" t="s">
        <v>58</v>
      </c>
      <c r="H59" s="101"/>
      <c r="I59" s="102" t="s">
        <v>59</v>
      </c>
    </row>
    <row r="60" customHeight="1" spans="1:10">
      <c r="A60" s="103">
        <f>E55</f>
        <v>20000</v>
      </c>
      <c r="B60" s="103"/>
      <c r="C60" s="103">
        <f>H55</f>
        <v>19799.06</v>
      </c>
      <c r="D60" s="103"/>
      <c r="E60" s="103">
        <f>F55</f>
        <v>18934.06</v>
      </c>
      <c r="F60" s="103"/>
      <c r="G60" s="103">
        <f>G55</f>
        <v>865</v>
      </c>
      <c r="H60" s="103"/>
      <c r="I60" s="104">
        <f>A60-C60</f>
        <v>200.940000000002</v>
      </c>
    </row>
    <row r="62" customHeight="1" spans="1:10">
      <c r="A62" s="46" t="s">
        <v>60</v>
      </c>
      <c r="B62" s="46"/>
      <c r="C62" s="105" t="s">
        <v>61</v>
      </c>
      <c r="D62" s="46"/>
      <c r="E62" s="46" t="s">
        <v>62</v>
      </c>
      <c r="F62" s="46"/>
      <c r="G62" s="46" t="s">
        <v>63</v>
      </c>
      <c r="H62" s="46"/>
      <c r="I62" s="46"/>
    </row>
  </sheetData>
  <mergeCells count="75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9"/>
    <mergeCell ref="A11:A12"/>
    <mergeCell ref="A14:A15"/>
    <mergeCell ref="A17:A18"/>
    <mergeCell ref="A40:A41"/>
    <mergeCell ref="A43:A44"/>
    <mergeCell ref="A46:A47"/>
    <mergeCell ref="A49:A50"/>
    <mergeCell ref="A52:A53"/>
    <mergeCell ref="B6:B7"/>
    <mergeCell ref="B8:B9"/>
    <mergeCell ref="B11:B12"/>
    <mergeCell ref="B14:B15"/>
    <mergeCell ref="B17:B18"/>
    <mergeCell ref="B20:B36"/>
    <mergeCell ref="B40:B41"/>
    <mergeCell ref="B43:B44"/>
    <mergeCell ref="B46:B47"/>
    <mergeCell ref="B49:B50"/>
    <mergeCell ref="B52:B53"/>
    <mergeCell ref="C8:C9"/>
    <mergeCell ref="C11:C12"/>
    <mergeCell ref="C14:C15"/>
    <mergeCell ref="C17:C18"/>
    <mergeCell ref="C20:C36"/>
    <mergeCell ref="C40:C41"/>
    <mergeCell ref="C43:C44"/>
    <mergeCell ref="C46:C47"/>
    <mergeCell ref="C49:C50"/>
    <mergeCell ref="C52:C53"/>
    <mergeCell ref="D8:D9"/>
    <mergeCell ref="D11:D12"/>
    <mergeCell ref="D14:D15"/>
    <mergeCell ref="D17:D18"/>
    <mergeCell ref="D20:D36"/>
    <mergeCell ref="D40:D41"/>
    <mergeCell ref="D43:D44"/>
    <mergeCell ref="D46:D47"/>
    <mergeCell ref="D49:D50"/>
    <mergeCell ref="D52:D53"/>
    <mergeCell ref="E8:E9"/>
    <mergeCell ref="E11:E12"/>
    <mergeCell ref="E14:E15"/>
    <mergeCell ref="E17:E18"/>
    <mergeCell ref="E20:E36"/>
    <mergeCell ref="E40:E41"/>
    <mergeCell ref="E43:E44"/>
    <mergeCell ref="E46:E47"/>
    <mergeCell ref="E49:E50"/>
    <mergeCell ref="E52:E53"/>
    <mergeCell ref="J4:J5"/>
    <mergeCell ref="J6:J7"/>
    <mergeCell ref="J8:J10"/>
    <mergeCell ref="J11:J13"/>
    <mergeCell ref="J14:J16"/>
    <mergeCell ref="J17:J19"/>
    <mergeCell ref="J20:J39"/>
    <mergeCell ref="J40:J42"/>
    <mergeCell ref="J43:J45"/>
    <mergeCell ref="J46:J48"/>
    <mergeCell ref="J49:J51"/>
    <mergeCell ref="J52:J54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B19" sqref="B19:F19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65</v>
      </c>
      <c r="E5" s="7"/>
      <c r="F5" s="8"/>
      <c r="G5" s="8"/>
      <c r="H5" s="7" t="s">
        <v>66</v>
      </c>
      <c r="I5" s="6"/>
      <c r="J5" s="8"/>
      <c r="K5" s="9"/>
    </row>
    <row r="6" ht="20.1" customHeight="1" spans="2:11">
      <c r="B6" s="10"/>
      <c r="C6" s="11"/>
      <c r="D6" s="12" t="s">
        <v>67</v>
      </c>
      <c r="E6" s="12"/>
      <c r="F6" s="13"/>
      <c r="G6" s="13"/>
      <c r="H6" s="12" t="s">
        <v>68</v>
      </c>
      <c r="I6" s="11"/>
      <c r="J6" s="13"/>
      <c r="K6" s="14"/>
    </row>
    <row r="7" ht="20.1" customHeight="1" spans="2:11">
      <c r="B7" s="10"/>
      <c r="C7" s="11"/>
      <c r="D7" s="12" t="s">
        <v>69</v>
      </c>
      <c r="E7" s="12"/>
      <c r="F7" s="13"/>
      <c r="G7" s="13"/>
      <c r="H7" s="12" t="s">
        <v>70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71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72</v>
      </c>
      <c r="E10" s="21" t="s">
        <v>73</v>
      </c>
      <c r="F10" s="22"/>
      <c r="G10" s="23" t="s">
        <v>74</v>
      </c>
      <c r="H10" s="22" t="s">
        <v>75</v>
      </c>
      <c r="I10" s="21" t="s">
        <v>76</v>
      </c>
      <c r="J10" s="22"/>
      <c r="K10" s="23" t="s">
        <v>77</v>
      </c>
    </row>
    <row r="11" ht="20.1" customHeight="1" spans="2:11">
      <c r="B11" s="24">
        <v>1</v>
      </c>
      <c r="C11" s="25"/>
      <c r="D11" s="26" t="s">
        <v>78</v>
      </c>
      <c r="E11" s="24" t="s">
        <v>79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80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81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82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52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54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75</v>
      </c>
      <c r="C18" s="23"/>
      <c r="D18" s="23"/>
      <c r="E18" s="23"/>
      <c r="F18" s="23"/>
      <c r="G18" s="23" t="s">
        <v>83</v>
      </c>
      <c r="H18" s="23"/>
      <c r="I18" s="23"/>
      <c r="J18" s="23"/>
      <c r="K18" s="23" t="s">
        <v>84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85</v>
      </c>
      <c r="C21" s="11"/>
      <c r="D21" s="11"/>
      <c r="E21" s="11"/>
      <c r="F21" s="11" t="s">
        <v>61</v>
      </c>
      <c r="G21" s="11" t="s">
        <v>86</v>
      </c>
      <c r="H21" s="11"/>
      <c r="I21" s="11"/>
      <c r="J21" s="11" t="s">
        <v>63</v>
      </c>
      <c r="K21" s="11"/>
    </row>
    <row r="24" ht="17.4" spans="1:11">
      <c r="A24" s="2" t="s">
        <v>87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65</v>
      </c>
      <c r="E26" s="7"/>
      <c r="F26" s="8"/>
      <c r="G26" s="8"/>
      <c r="H26" s="7" t="s">
        <v>66</v>
      </c>
      <c r="I26" s="6"/>
      <c r="J26" s="8"/>
      <c r="K26" s="9"/>
    </row>
    <row r="27" ht="20.1" customHeight="1" spans="1:11">
      <c r="B27" s="10"/>
      <c r="C27" s="11"/>
      <c r="D27" s="12" t="s">
        <v>67</v>
      </c>
      <c r="E27" s="12"/>
      <c r="F27" s="13"/>
      <c r="G27" s="13"/>
      <c r="H27" s="12" t="s">
        <v>68</v>
      </c>
      <c r="I27" s="11"/>
      <c r="J27" s="13"/>
      <c r="K27" s="14"/>
    </row>
    <row r="28" ht="20.1" customHeight="1" spans="1:11">
      <c r="B28" s="10"/>
      <c r="C28" s="11"/>
      <c r="D28" s="12" t="s">
        <v>69</v>
      </c>
      <c r="E28" s="12"/>
      <c r="F28" s="13"/>
      <c r="G28" s="13"/>
      <c r="H28" s="12" t="s">
        <v>70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71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88</v>
      </c>
      <c r="E31" s="32" t="s">
        <v>89</v>
      </c>
      <c r="F31" s="32"/>
      <c r="G31" s="27" t="s">
        <v>90</v>
      </c>
      <c r="H31" s="27" t="s">
        <v>91</v>
      </c>
      <c r="I31" s="27" t="s">
        <v>54</v>
      </c>
      <c r="J31" s="27"/>
      <c r="K31" s="43" t="s">
        <v>77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54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85</v>
      </c>
      <c r="C36" s="11"/>
      <c r="D36" s="11"/>
      <c r="E36" s="11"/>
      <c r="F36" s="11" t="s">
        <v>61</v>
      </c>
      <c r="G36" s="11" t="s">
        <v>86</v>
      </c>
      <c r="H36" s="11"/>
      <c r="I36" s="11"/>
      <c r="J36" s="11" t="s">
        <v>63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2014-04-20T16:52:00Z</dcterms:created>
  <cp:lastPrinted>2017-09-11T13:53:00Z</cp:lastPrinted>
  <dcterms:modified xsi:type="dcterms:W3CDTF">2025-12-29T10:37:04Z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75402CF23176405988C0F6536A7A985C_13</vt:lpwstr>
  </property>
</Properties>
</file>