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36600F2F-072C-4499-9CFC-9B773E9A7A1D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I75" i="3" l="1"/>
  <c r="G75" i="3"/>
  <c r="E75" i="3"/>
  <c r="C75" i="3"/>
  <c r="A75" i="3"/>
  <c r="H70" i="3"/>
  <c r="G70" i="3"/>
  <c r="F70" i="3"/>
  <c r="H69" i="3"/>
  <c r="G69" i="3"/>
  <c r="F69" i="3"/>
  <c r="F26" i="3"/>
  <c r="F14" i="3"/>
  <c r="F16" i="3"/>
  <c r="F15" i="3"/>
  <c r="F24" i="3"/>
  <c r="H24" i="3"/>
  <c r="F21" i="3"/>
  <c r="F64" i="3"/>
  <c r="H63" i="3"/>
  <c r="F63" i="3"/>
  <c r="F52" i="3"/>
  <c r="G42" i="3"/>
  <c r="F42" i="3"/>
  <c r="G14" i="3"/>
  <c r="H67" i="3"/>
  <c r="H40" i="3"/>
  <c r="F32" i="3"/>
  <c r="H66" i="3"/>
  <c r="H38" i="3"/>
  <c r="H36" i="3"/>
  <c r="H39" i="3"/>
  <c r="H21" i="3"/>
  <c r="H22" i="3"/>
  <c r="H37" i="3" l="1"/>
  <c r="H18" i="3"/>
  <c r="H30" i="3"/>
  <c r="H25" i="3"/>
  <c r="G32" i="3"/>
  <c r="H31" i="3"/>
  <c r="H29" i="3"/>
  <c r="H28" i="3"/>
  <c r="H34" i="3"/>
  <c r="H35" i="3"/>
  <c r="H20" i="3"/>
  <c r="H23" i="3"/>
  <c r="H19" i="3"/>
  <c r="H27" i="3"/>
  <c r="H8" i="3"/>
  <c r="H9" i="3"/>
  <c r="H10" i="3"/>
  <c r="H41" i="3"/>
  <c r="E60" i="3"/>
  <c r="E69" i="3" s="1"/>
  <c r="E56" i="3"/>
  <c r="E59" i="3" s="1"/>
  <c r="E53" i="3"/>
  <c r="E55" i="3" s="1"/>
  <c r="E48" i="3"/>
  <c r="E52" i="3" s="1"/>
  <c r="E43" i="3"/>
  <c r="E47" i="3" s="1"/>
  <c r="E33" i="3"/>
  <c r="E42" i="3" s="1"/>
  <c r="E27" i="3"/>
  <c r="E32" i="3" s="1"/>
  <c r="E18" i="3"/>
  <c r="E26" i="3" s="1"/>
  <c r="E15" i="3"/>
  <c r="E17" i="3" s="1"/>
  <c r="E8" i="3"/>
  <c r="E14" i="3" s="1"/>
  <c r="G59" i="3"/>
  <c r="G55" i="3"/>
  <c r="G52" i="3"/>
  <c r="G47" i="3"/>
  <c r="G26" i="3"/>
  <c r="G17" i="3"/>
  <c r="D69" i="3"/>
  <c r="D59" i="3"/>
  <c r="D55" i="3"/>
  <c r="D52" i="3"/>
  <c r="D47" i="3"/>
  <c r="D42" i="3"/>
  <c r="D32" i="3"/>
  <c r="D26" i="3"/>
  <c r="D17" i="3"/>
  <c r="D14" i="3"/>
  <c r="C69" i="3"/>
  <c r="C59" i="3"/>
  <c r="C55" i="3"/>
  <c r="C52" i="3"/>
  <c r="C47" i="3"/>
  <c r="C42" i="3"/>
  <c r="C32" i="3"/>
  <c r="C26" i="3"/>
  <c r="C17" i="3"/>
  <c r="C14" i="3"/>
  <c r="H60" i="3"/>
  <c r="H61" i="3"/>
  <c r="H62" i="3"/>
  <c r="H64" i="3"/>
  <c r="H65" i="3"/>
  <c r="H68" i="3"/>
  <c r="H56" i="3"/>
  <c r="H57" i="3"/>
  <c r="H58" i="3"/>
  <c r="F59" i="3"/>
  <c r="H53" i="3"/>
  <c r="H54" i="3"/>
  <c r="F55" i="3"/>
  <c r="H48" i="3"/>
  <c r="H49" i="3"/>
  <c r="H50" i="3"/>
  <c r="H51" i="3"/>
  <c r="H43" i="3"/>
  <c r="H44" i="3"/>
  <c r="H45" i="3"/>
  <c r="H46" i="3"/>
  <c r="F47" i="3"/>
  <c r="H33" i="3"/>
  <c r="F17" i="3"/>
  <c r="H15" i="3"/>
  <c r="H16" i="3"/>
  <c r="H11" i="3"/>
  <c r="H13" i="3"/>
  <c r="H42" i="3" l="1"/>
  <c r="H14" i="3"/>
  <c r="D70" i="3"/>
  <c r="C70" i="3"/>
  <c r="H47" i="3"/>
  <c r="H59" i="3"/>
  <c r="H17" i="3"/>
  <c r="H52" i="3"/>
  <c r="H55" i="3"/>
  <c r="E70" i="3"/>
  <c r="H26" i="3"/>
  <c r="H32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<sst xmlns="http://schemas.openxmlformats.org/spreadsheetml/2006/main" count="53" uniqueCount="53">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</sst>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7"/>
  <sheetViews>
    <sheetView tabSelected="1" topLeftCell="A58" zoomScale="80" zoomScaleNormal="80" workbookViewId="0">
      <selection activeCell="E78" sqref="E78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3">
      <c r="H4" s="38" t="s">
        <v>50</v>
      </c>
      <c r="I4" s="38"/>
      <c r="J4" s="38" t="s">
        <v>51</v>
      </c>
    </row>
    <row r="5" spans="1:12" ht="21" customHeight="1" x14ac:dyDescent="0.3">
      <c r="H5" s="39"/>
      <c r="I5" s="39"/>
      <c r="J5" s="39"/>
    </row>
    <row r="6" spans="1:12" ht="21" customHeight="1" x14ac:dyDescent="0.3">
      <c r="A6" s="47" t="s">
        <v>1</v>
      </c>
      <c r="B6" s="4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43" t="s">
        <v>5</v>
      </c>
    </row>
    <row r="7" spans="1:12" ht="21" customHeight="1" x14ac:dyDescent="0.3">
      <c r="A7" s="47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 x14ac:dyDescent="0.3">
      <c r="A8" s="48">
        <v>1</v>
      </c>
      <c r="B8" s="49" t="s">
        <v>13</v>
      </c>
      <c r="C8" s="31">
        <v>5000</v>
      </c>
      <c r="D8" s="44"/>
      <c r="E8" s="31">
        <f>C8*D8</f>
        <v>0</v>
      </c>
      <c r="F8" s="8">
        <v>47.87</v>
      </c>
      <c r="G8" s="8">
        <v>0</v>
      </c>
      <c r="H8" s="8">
        <f t="shared" ref="H8:H13" si="0">F8+G8</f>
        <v>47.87</v>
      </c>
      <c r="I8" s="13"/>
      <c r="J8" s="32" t="s">
        <v>14</v>
      </c>
    </row>
    <row r="9" spans="1:12" ht="21" customHeight="1" x14ac:dyDescent="0.3">
      <c r="A9" s="48"/>
      <c r="B9" s="49"/>
      <c r="C9" s="31"/>
      <c r="D9" s="44"/>
      <c r="E9" s="31"/>
      <c r="F9" s="8">
        <v>600</v>
      </c>
      <c r="G9" s="8">
        <v>0</v>
      </c>
      <c r="H9" s="8">
        <f t="shared" si="0"/>
        <v>600</v>
      </c>
      <c r="I9" s="20"/>
      <c r="J9" s="33"/>
    </row>
    <row r="10" spans="1:12" ht="21" customHeight="1" x14ac:dyDescent="0.3">
      <c r="A10" s="48"/>
      <c r="B10" s="49"/>
      <c r="C10" s="31"/>
      <c r="D10" s="44"/>
      <c r="E10" s="31"/>
      <c r="F10" s="8">
        <v>0</v>
      </c>
      <c r="G10" s="8">
        <v>0</v>
      </c>
      <c r="H10" s="8">
        <f t="shared" si="0"/>
        <v>0</v>
      </c>
      <c r="I10" s="13"/>
      <c r="J10" s="33"/>
    </row>
    <row r="11" spans="1:12" ht="21" customHeight="1" x14ac:dyDescent="0.3">
      <c r="A11" s="48"/>
      <c r="B11" s="49"/>
      <c r="C11" s="31"/>
      <c r="D11" s="44"/>
      <c r="E11" s="31"/>
      <c r="F11" s="8">
        <v>0</v>
      </c>
      <c r="G11" s="8">
        <v>0</v>
      </c>
      <c r="H11" s="8">
        <f t="shared" si="0"/>
        <v>0</v>
      </c>
      <c r="I11" s="13"/>
      <c r="J11" s="33"/>
    </row>
    <row r="12" spans="1:12" ht="21" customHeight="1" x14ac:dyDescent="0.3">
      <c r="A12" s="48"/>
      <c r="B12" s="49"/>
      <c r="C12" s="31"/>
      <c r="D12" s="44"/>
      <c r="E12" s="31"/>
      <c r="F12" s="8">
        <v>0</v>
      </c>
      <c r="G12" s="8">
        <v>0</v>
      </c>
      <c r="H12" s="8">
        <v>0</v>
      </c>
      <c r="I12" s="13"/>
      <c r="J12" s="33"/>
    </row>
    <row r="13" spans="1:12" ht="21" customHeight="1" x14ac:dyDescent="0.3">
      <c r="A13" s="48"/>
      <c r="B13" s="49"/>
      <c r="C13" s="31"/>
      <c r="D13" s="44"/>
      <c r="E13" s="31"/>
      <c r="F13" s="8">
        <v>0</v>
      </c>
      <c r="G13" s="8">
        <v>0</v>
      </c>
      <c r="H13" s="8">
        <f t="shared" si="0"/>
        <v>0</v>
      </c>
      <c r="I13" s="13"/>
      <c r="J13" s="33"/>
    </row>
    <row r="14" spans="1:12" s="1" customFormat="1" ht="21" customHeight="1" x14ac:dyDescent="0.3">
      <c r="A14" s="9"/>
      <c r="B14" s="10" t="s">
        <v>15</v>
      </c>
      <c r="C14" s="11">
        <f>SUM(C8)</f>
        <v>5000</v>
      </c>
      <c r="D14" s="11">
        <f>SUM(D8)</f>
        <v>0</v>
      </c>
      <c r="E14" s="11">
        <f>SUM(E8)</f>
        <v>0</v>
      </c>
      <c r="F14" s="11">
        <f>SUM(F8:F13)</f>
        <v>647.87</v>
      </c>
      <c r="G14" s="11">
        <f>SUM(G8:G13)</f>
        <v>0</v>
      </c>
      <c r="H14" s="11">
        <f>SUM(H8:H13)</f>
        <v>647.87</v>
      </c>
      <c r="I14" s="14"/>
      <c r="J14" s="34"/>
    </row>
    <row r="15" spans="1:12" ht="21" customHeight="1" x14ac:dyDescent="0.3">
      <c r="A15" s="22">
        <v>2</v>
      </c>
      <c r="B15" s="25" t="s">
        <v>16</v>
      </c>
      <c r="C15" s="28">
        <v>5000</v>
      </c>
      <c r="D15" s="22"/>
      <c r="E15" s="28">
        <f>C15*D15</f>
        <v>0</v>
      </c>
      <c r="F15" s="21">
        <f>1194+74</f>
        <v>1268</v>
      </c>
      <c r="G15" s="8">
        <v>0</v>
      </c>
      <c r="H15" s="8">
        <f>F15+G15</f>
        <v>1268</v>
      </c>
      <c r="I15" s="13"/>
      <c r="J15" s="32" t="s">
        <v>17</v>
      </c>
    </row>
    <row r="16" spans="1:12" ht="21" customHeight="1" x14ac:dyDescent="0.3">
      <c r="A16" s="24"/>
      <c r="B16" s="27"/>
      <c r="C16" s="30"/>
      <c r="D16" s="24"/>
      <c r="E16" s="30"/>
      <c r="F16" s="21">
        <f>2000+2600</f>
        <v>4600</v>
      </c>
      <c r="G16" s="8">
        <v>0</v>
      </c>
      <c r="H16" s="8">
        <f t="shared" ref="H16" si="1">F16+G16</f>
        <v>4600</v>
      </c>
      <c r="I16" s="13"/>
      <c r="J16" s="33"/>
    </row>
    <row r="17" spans="1:10" s="1" customFormat="1" ht="21" customHeight="1" x14ac:dyDescent="0.3">
      <c r="A17" s="9"/>
      <c r="B17" s="10" t="s">
        <v>18</v>
      </c>
      <c r="C17" s="11">
        <f>SUM(C15)</f>
        <v>5000</v>
      </c>
      <c r="D17" s="11">
        <f>SUM(D15)</f>
        <v>0</v>
      </c>
      <c r="E17" s="11">
        <f>SUM(E15)</f>
        <v>0</v>
      </c>
      <c r="F17" s="11">
        <f>SUM(F15:F16)</f>
        <v>5868</v>
      </c>
      <c r="G17" s="11">
        <f>SUM(G15:G16)</f>
        <v>0</v>
      </c>
      <c r="H17" s="11">
        <f>SUM(H15:H16)</f>
        <v>5868</v>
      </c>
      <c r="I17" s="14"/>
      <c r="J17" s="34"/>
    </row>
    <row r="18" spans="1:10" ht="21" customHeight="1" x14ac:dyDescent="0.3">
      <c r="A18" s="48">
        <v>3</v>
      </c>
      <c r="B18" s="49" t="s">
        <v>19</v>
      </c>
      <c r="C18" s="31">
        <v>20000</v>
      </c>
      <c r="D18" s="44"/>
      <c r="E18" s="31">
        <f>C18*D18</f>
        <v>0</v>
      </c>
      <c r="F18" s="8">
        <v>1877</v>
      </c>
      <c r="G18" s="8">
        <v>0</v>
      </c>
      <c r="H18" s="8">
        <f>F18+G18</f>
        <v>1877</v>
      </c>
      <c r="I18" s="13"/>
      <c r="J18" s="40" t="s">
        <v>20</v>
      </c>
    </row>
    <row r="19" spans="1:10" ht="21" customHeight="1" x14ac:dyDescent="0.3">
      <c r="A19" s="48"/>
      <c r="B19" s="49"/>
      <c r="C19" s="31"/>
      <c r="D19" s="44"/>
      <c r="E19" s="31"/>
      <c r="F19" s="8">
        <v>3280</v>
      </c>
      <c r="G19" s="8">
        <v>0</v>
      </c>
      <c r="H19" s="8">
        <f>F19</f>
        <v>3280</v>
      </c>
      <c r="I19" s="13"/>
      <c r="J19" s="41"/>
    </row>
    <row r="20" spans="1:10" ht="21" customHeight="1" x14ac:dyDescent="0.3">
      <c r="A20" s="48"/>
      <c r="B20" s="49"/>
      <c r="C20" s="31"/>
      <c r="D20" s="44"/>
      <c r="E20" s="31"/>
      <c r="F20" s="8">
        <v>1668.5</v>
      </c>
      <c r="G20" s="8">
        <v>0</v>
      </c>
      <c r="H20" s="8">
        <f>F20</f>
        <v>1668.5</v>
      </c>
      <c r="I20" s="13"/>
      <c r="J20" s="41"/>
    </row>
    <row r="21" spans="1:10" ht="21" customHeight="1" x14ac:dyDescent="0.3">
      <c r="A21" s="48"/>
      <c r="B21" s="49"/>
      <c r="C21" s="31"/>
      <c r="D21" s="44"/>
      <c r="E21" s="31"/>
      <c r="F21" s="8">
        <f>352+304+1499.7</f>
        <v>2155.6999999999998</v>
      </c>
      <c r="G21" s="8">
        <v>0</v>
      </c>
      <c r="H21" s="8">
        <f>F21</f>
        <v>2155.6999999999998</v>
      </c>
      <c r="I21" s="13"/>
      <c r="J21" s="41"/>
    </row>
    <row r="22" spans="1:10" ht="21" customHeight="1" x14ac:dyDescent="0.3">
      <c r="A22" s="48"/>
      <c r="B22" s="49"/>
      <c r="C22" s="31"/>
      <c r="D22" s="44"/>
      <c r="E22" s="31"/>
      <c r="F22" s="8">
        <v>3350</v>
      </c>
      <c r="G22" s="8">
        <v>0</v>
      </c>
      <c r="H22" s="8">
        <f>F22</f>
        <v>3350</v>
      </c>
      <c r="I22" s="13"/>
      <c r="J22" s="41"/>
    </row>
    <row r="23" spans="1:10" ht="21" customHeight="1" x14ac:dyDescent="0.3">
      <c r="A23" s="48"/>
      <c r="B23" s="49"/>
      <c r="C23" s="31"/>
      <c r="D23" s="44"/>
      <c r="E23" s="31"/>
      <c r="F23" s="8">
        <v>3039</v>
      </c>
      <c r="G23" s="8">
        <v>0</v>
      </c>
      <c r="H23" s="8">
        <f>F23</f>
        <v>3039</v>
      </c>
      <c r="I23" s="13"/>
      <c r="J23" s="41"/>
    </row>
    <row r="24" spans="1:10" ht="21" customHeight="1" x14ac:dyDescent="0.3">
      <c r="A24" s="48"/>
      <c r="B24" s="49"/>
      <c r="C24" s="31"/>
      <c r="D24" s="44"/>
      <c r="E24" s="31"/>
      <c r="F24" s="8">
        <f>4816+3796+3665</f>
        <v>12277</v>
      </c>
      <c r="G24" s="8">
        <v>0</v>
      </c>
      <c r="H24" s="8">
        <f>F24</f>
        <v>12277</v>
      </c>
      <c r="I24" s="13"/>
      <c r="J24" s="41"/>
    </row>
    <row r="25" spans="1:10" ht="21" customHeight="1" x14ac:dyDescent="0.3">
      <c r="A25" s="48"/>
      <c r="B25" s="49"/>
      <c r="C25" s="31"/>
      <c r="D25" s="44"/>
      <c r="E25" s="31"/>
      <c r="F25" s="8">
        <v>142.21</v>
      </c>
      <c r="G25" s="8">
        <v>0</v>
      </c>
      <c r="H25" s="8">
        <f>F25+G25</f>
        <v>142.21</v>
      </c>
      <c r="I25" s="13"/>
      <c r="J25" s="41"/>
    </row>
    <row r="26" spans="1:10" s="1" customFormat="1" ht="21" customHeight="1" x14ac:dyDescent="0.3">
      <c r="A26" s="9"/>
      <c r="B26" s="10" t="s">
        <v>21</v>
      </c>
      <c r="C26" s="11">
        <f>SUM(C18)</f>
        <v>20000</v>
      </c>
      <c r="D26" s="11">
        <f>SUM(D18)</f>
        <v>0</v>
      </c>
      <c r="E26" s="11">
        <f>SUM(E18)</f>
        <v>0</v>
      </c>
      <c r="F26" s="11">
        <f>SUM(F18:F25)</f>
        <v>27789.41</v>
      </c>
      <c r="G26" s="11">
        <f>SUM(G18:G25)</f>
        <v>0</v>
      </c>
      <c r="H26" s="11">
        <f>SUM(H18:H25)</f>
        <v>27789.41</v>
      </c>
      <c r="I26" s="14"/>
      <c r="J26" s="42"/>
    </row>
    <row r="27" spans="1:10" ht="21" customHeight="1" x14ac:dyDescent="0.3">
      <c r="A27" s="48">
        <v>4</v>
      </c>
      <c r="B27" s="49" t="s">
        <v>52</v>
      </c>
      <c r="C27" s="31">
        <v>2000</v>
      </c>
      <c r="D27" s="44"/>
      <c r="E27" s="31">
        <f t="shared" ref="E27:E60" si="2">C27*D27</f>
        <v>0</v>
      </c>
      <c r="F27" s="8">
        <v>1569</v>
      </c>
      <c r="G27" s="8">
        <v>101</v>
      </c>
      <c r="H27" s="8">
        <f>SUM(F27:G27)</f>
        <v>1670</v>
      </c>
      <c r="I27" s="13"/>
      <c r="J27" s="40" t="s">
        <v>22</v>
      </c>
    </row>
    <row r="28" spans="1:10" ht="21" customHeight="1" x14ac:dyDescent="0.3">
      <c r="A28" s="48"/>
      <c r="B28" s="49"/>
      <c r="C28" s="31"/>
      <c r="D28" s="44"/>
      <c r="E28" s="31"/>
      <c r="F28" s="8">
        <v>0</v>
      </c>
      <c r="G28" s="8">
        <v>0</v>
      </c>
      <c r="H28" s="8">
        <f>SUM(F28:G28)</f>
        <v>0</v>
      </c>
      <c r="I28" s="13"/>
      <c r="J28" s="41"/>
    </row>
    <row r="29" spans="1:10" ht="21" customHeight="1" x14ac:dyDescent="0.3">
      <c r="A29" s="48"/>
      <c r="B29" s="49"/>
      <c r="C29" s="31"/>
      <c r="D29" s="44"/>
      <c r="E29" s="31"/>
      <c r="F29" s="8">
        <v>0</v>
      </c>
      <c r="G29" s="8">
        <v>0</v>
      </c>
      <c r="H29" s="8">
        <f>SUM(F29:G29)</f>
        <v>0</v>
      </c>
      <c r="I29" s="13"/>
      <c r="J29" s="41"/>
    </row>
    <row r="30" spans="1:10" ht="21" customHeight="1" x14ac:dyDescent="0.3">
      <c r="A30" s="48"/>
      <c r="B30" s="49"/>
      <c r="C30" s="31"/>
      <c r="D30" s="44"/>
      <c r="E30" s="31"/>
      <c r="F30" s="8">
        <v>0</v>
      </c>
      <c r="G30" s="8">
        <v>0</v>
      </c>
      <c r="H30" s="8">
        <f>SUM(F30:G30)</f>
        <v>0</v>
      </c>
      <c r="I30" s="13"/>
      <c r="J30" s="41"/>
    </row>
    <row r="31" spans="1:10" ht="21" customHeight="1" x14ac:dyDescent="0.3">
      <c r="A31" s="48"/>
      <c r="B31" s="49"/>
      <c r="C31" s="31"/>
      <c r="D31" s="44"/>
      <c r="E31" s="31"/>
      <c r="F31" s="8">
        <v>0</v>
      </c>
      <c r="G31" s="8">
        <v>0</v>
      </c>
      <c r="H31" s="8">
        <f>SUM(F31:G31)</f>
        <v>0</v>
      </c>
      <c r="I31" s="13"/>
      <c r="J31" s="41"/>
    </row>
    <row r="32" spans="1:10" s="1" customFormat="1" ht="21" customHeight="1" x14ac:dyDescent="0.3">
      <c r="A32" s="9"/>
      <c r="B32" s="10" t="s">
        <v>23</v>
      </c>
      <c r="C32" s="11">
        <f>SUM(C27)</f>
        <v>2000</v>
      </c>
      <c r="D32" s="11">
        <f>SUM(D27)</f>
        <v>0</v>
      </c>
      <c r="E32" s="11">
        <f>SUM(E27)</f>
        <v>0</v>
      </c>
      <c r="F32" s="11">
        <f>SUM(F27:F31)</f>
        <v>1569</v>
      </c>
      <c r="G32" s="11">
        <f>SUM(G27:G31)</f>
        <v>101</v>
      </c>
      <c r="H32" s="11">
        <f>SUM(H27:H31)</f>
        <v>1670</v>
      </c>
      <c r="I32" s="14"/>
      <c r="J32" s="42"/>
    </row>
    <row r="33" spans="1:10" ht="21" customHeight="1" x14ac:dyDescent="0.3">
      <c r="A33" s="22">
        <v>5</v>
      </c>
      <c r="B33" s="25" t="s">
        <v>24</v>
      </c>
      <c r="C33" s="25">
        <v>2000</v>
      </c>
      <c r="D33" s="22"/>
      <c r="E33" s="28">
        <f t="shared" si="2"/>
        <v>0</v>
      </c>
      <c r="F33" s="8">
        <v>7.58</v>
      </c>
      <c r="G33" s="8">
        <v>344.8</v>
      </c>
      <c r="H33" s="8">
        <f t="shared" ref="H33:H60" si="3">F33+G33</f>
        <v>352.38</v>
      </c>
      <c r="I33" s="20">
        <v>0</v>
      </c>
      <c r="J33" s="32" t="s">
        <v>25</v>
      </c>
    </row>
    <row r="34" spans="1:10" ht="21" customHeight="1" x14ac:dyDescent="0.3">
      <c r="A34" s="23"/>
      <c r="B34" s="26"/>
      <c r="C34" s="26"/>
      <c r="D34" s="23"/>
      <c r="E34" s="29"/>
      <c r="F34" s="8">
        <v>0</v>
      </c>
      <c r="G34" s="8">
        <v>0</v>
      </c>
      <c r="H34" s="8">
        <f t="shared" si="3"/>
        <v>0</v>
      </c>
      <c r="I34" s="13"/>
      <c r="J34" s="33"/>
    </row>
    <row r="35" spans="1:10" ht="21" customHeight="1" x14ac:dyDescent="0.3">
      <c r="A35" s="23"/>
      <c r="B35" s="26"/>
      <c r="C35" s="26"/>
      <c r="D35" s="23"/>
      <c r="E35" s="29"/>
      <c r="F35" s="8">
        <v>0</v>
      </c>
      <c r="G35" s="8">
        <v>0</v>
      </c>
      <c r="H35" s="8">
        <f t="shared" si="3"/>
        <v>0</v>
      </c>
      <c r="I35" s="20"/>
      <c r="J35" s="33"/>
    </row>
    <row r="36" spans="1:10" ht="21" customHeight="1" x14ac:dyDescent="0.3">
      <c r="A36" s="23"/>
      <c r="B36" s="26"/>
      <c r="C36" s="26"/>
      <c r="D36" s="23"/>
      <c r="E36" s="29"/>
      <c r="F36" s="8">
        <v>0</v>
      </c>
      <c r="G36" s="8">
        <v>0</v>
      </c>
      <c r="H36" s="8">
        <f t="shared" si="3"/>
        <v>0</v>
      </c>
      <c r="I36" s="20"/>
      <c r="J36" s="33"/>
    </row>
    <row r="37" spans="1:10" ht="21" customHeight="1" x14ac:dyDescent="0.3">
      <c r="A37" s="23"/>
      <c r="B37" s="26"/>
      <c r="C37" s="26"/>
      <c r="D37" s="23"/>
      <c r="E37" s="29"/>
      <c r="F37" s="8">
        <v>0</v>
      </c>
      <c r="G37" s="8">
        <v>0</v>
      </c>
      <c r="H37" s="8">
        <f t="shared" si="3"/>
        <v>0</v>
      </c>
      <c r="I37" s="20"/>
      <c r="J37" s="33"/>
    </row>
    <row r="38" spans="1:10" ht="21" customHeight="1" x14ac:dyDescent="0.3">
      <c r="A38" s="23"/>
      <c r="B38" s="26"/>
      <c r="C38" s="26"/>
      <c r="D38" s="23"/>
      <c r="E38" s="29"/>
      <c r="F38" s="8">
        <v>0</v>
      </c>
      <c r="G38" s="8">
        <v>0</v>
      </c>
      <c r="H38" s="8">
        <f t="shared" si="3"/>
        <v>0</v>
      </c>
      <c r="I38" s="20"/>
      <c r="J38" s="33"/>
    </row>
    <row r="39" spans="1:10" ht="21" customHeight="1" x14ac:dyDescent="0.3">
      <c r="A39" s="23"/>
      <c r="B39" s="26"/>
      <c r="C39" s="26"/>
      <c r="D39" s="23"/>
      <c r="E39" s="29"/>
      <c r="F39" s="8">
        <v>0</v>
      </c>
      <c r="G39" s="8">
        <v>0</v>
      </c>
      <c r="H39" s="8">
        <f t="shared" si="3"/>
        <v>0</v>
      </c>
      <c r="I39" s="20"/>
      <c r="J39" s="33"/>
    </row>
    <row r="40" spans="1:10" ht="21" customHeight="1" x14ac:dyDescent="0.3">
      <c r="A40" s="23"/>
      <c r="B40" s="26"/>
      <c r="C40" s="26"/>
      <c r="D40" s="23"/>
      <c r="E40" s="29"/>
      <c r="F40" s="8">
        <v>0</v>
      </c>
      <c r="G40" s="8">
        <v>0</v>
      </c>
      <c r="H40" s="8">
        <f t="shared" si="3"/>
        <v>0</v>
      </c>
      <c r="I40" s="20"/>
      <c r="J40" s="33"/>
    </row>
    <row r="41" spans="1:10" ht="21" customHeight="1" x14ac:dyDescent="0.3">
      <c r="A41" s="24"/>
      <c r="B41" s="27"/>
      <c r="C41" s="27"/>
      <c r="D41" s="24"/>
      <c r="E41" s="30"/>
      <c r="F41" s="8">
        <v>0</v>
      </c>
      <c r="G41" s="8">
        <v>0</v>
      </c>
      <c r="H41" s="8">
        <f t="shared" ref="H41" si="4">F41+G41</f>
        <v>0</v>
      </c>
      <c r="I41" s="20"/>
      <c r="J41" s="33"/>
    </row>
    <row r="42" spans="1:10" s="1" customFormat="1" ht="21" customHeight="1" x14ac:dyDescent="0.3">
      <c r="A42" s="9"/>
      <c r="B42" s="10" t="s">
        <v>26</v>
      </c>
      <c r="C42" s="11">
        <f>SUM(C33)</f>
        <v>2000</v>
      </c>
      <c r="D42" s="11">
        <f>SUM(D33)</f>
        <v>0</v>
      </c>
      <c r="E42" s="11">
        <f>SUM(E33)</f>
        <v>0</v>
      </c>
      <c r="F42" s="11">
        <f>SUM(F33:F41)</f>
        <v>7.58</v>
      </c>
      <c r="G42" s="11">
        <f>SUM(G33:G41)</f>
        <v>344.8</v>
      </c>
      <c r="H42" s="11">
        <f>SUM(H33:H41)</f>
        <v>352.38</v>
      </c>
      <c r="I42" s="14"/>
      <c r="J42" s="34"/>
    </row>
    <row r="43" spans="1:10" ht="21" customHeight="1" x14ac:dyDescent="0.3">
      <c r="A43" s="48">
        <v>6</v>
      </c>
      <c r="B43" s="49" t="s">
        <v>27</v>
      </c>
      <c r="C43" s="31">
        <v>0</v>
      </c>
      <c r="D43" s="44"/>
      <c r="E43" s="31">
        <f t="shared" si="2"/>
        <v>0</v>
      </c>
      <c r="F43" s="8">
        <v>0</v>
      </c>
      <c r="G43" s="8">
        <v>0</v>
      </c>
      <c r="H43" s="8">
        <f t="shared" si="3"/>
        <v>0</v>
      </c>
      <c r="I43" s="20"/>
      <c r="J43" s="32" t="s">
        <v>28</v>
      </c>
    </row>
    <row r="44" spans="1:10" ht="21" customHeight="1" x14ac:dyDescent="0.3">
      <c r="A44" s="48"/>
      <c r="B44" s="49"/>
      <c r="C44" s="31"/>
      <c r="D44" s="44"/>
      <c r="E44" s="31"/>
      <c r="F44" s="8">
        <v>0</v>
      </c>
      <c r="G44" s="8">
        <v>0</v>
      </c>
      <c r="H44" s="8">
        <f t="shared" si="3"/>
        <v>0</v>
      </c>
      <c r="I44" s="13"/>
      <c r="J44" s="41"/>
    </row>
    <row r="45" spans="1:10" ht="21" customHeight="1" x14ac:dyDescent="0.3">
      <c r="A45" s="48"/>
      <c r="B45" s="49"/>
      <c r="C45" s="31"/>
      <c r="D45" s="44"/>
      <c r="E45" s="31"/>
      <c r="F45" s="8">
        <v>0</v>
      </c>
      <c r="G45" s="8">
        <v>0</v>
      </c>
      <c r="H45" s="8">
        <f t="shared" si="3"/>
        <v>0</v>
      </c>
      <c r="I45" s="13"/>
      <c r="J45" s="41"/>
    </row>
    <row r="46" spans="1:10" ht="21" customHeight="1" x14ac:dyDescent="0.3">
      <c r="A46" s="48"/>
      <c r="B46" s="49"/>
      <c r="C46" s="31"/>
      <c r="D46" s="44"/>
      <c r="E46" s="31"/>
      <c r="F46" s="8">
        <v>0</v>
      </c>
      <c r="G46" s="8">
        <v>0</v>
      </c>
      <c r="H46" s="8">
        <f t="shared" si="3"/>
        <v>0</v>
      </c>
      <c r="I46" s="13"/>
      <c r="J46" s="41"/>
    </row>
    <row r="47" spans="1:10" s="1" customFormat="1" ht="21" customHeight="1" x14ac:dyDescent="0.3">
      <c r="A47" s="9"/>
      <c r="B47" s="10" t="s">
        <v>29</v>
      </c>
      <c r="C47" s="11">
        <f>SUM(C43)</f>
        <v>0</v>
      </c>
      <c r="D47" s="11">
        <f t="shared" ref="D47:E47" si="5">SUM(D43)</f>
        <v>0</v>
      </c>
      <c r="E47" s="11">
        <f t="shared" si="5"/>
        <v>0</v>
      </c>
      <c r="F47" s="11">
        <f>SUM(F43:F46)</f>
        <v>0</v>
      </c>
      <c r="G47" s="11">
        <f t="shared" ref="G47:H47" si="6">SUM(G43:G46)</f>
        <v>0</v>
      </c>
      <c r="H47" s="11">
        <f t="shared" si="6"/>
        <v>0</v>
      </c>
      <c r="I47" s="14"/>
      <c r="J47" s="42"/>
    </row>
    <row r="48" spans="1:10" ht="21" customHeight="1" x14ac:dyDescent="0.3">
      <c r="A48" s="48">
        <v>7</v>
      </c>
      <c r="B48" s="49" t="s">
        <v>30</v>
      </c>
      <c r="C48" s="31">
        <v>0</v>
      </c>
      <c r="D48" s="44"/>
      <c r="E48" s="31">
        <f t="shared" si="2"/>
        <v>0</v>
      </c>
      <c r="F48" s="8">
        <v>0</v>
      </c>
      <c r="G48" s="8">
        <v>0</v>
      </c>
      <c r="H48" s="8">
        <f t="shared" si="3"/>
        <v>0</v>
      </c>
      <c r="I48" s="13"/>
      <c r="J48" s="35"/>
    </row>
    <row r="49" spans="1:10" ht="21" customHeight="1" x14ac:dyDescent="0.3">
      <c r="A49" s="48"/>
      <c r="B49" s="49"/>
      <c r="C49" s="31"/>
      <c r="D49" s="44"/>
      <c r="E49" s="31"/>
      <c r="F49" s="8">
        <v>0</v>
      </c>
      <c r="G49" s="8">
        <v>0</v>
      </c>
      <c r="H49" s="8">
        <f t="shared" si="3"/>
        <v>0</v>
      </c>
      <c r="I49" s="13"/>
      <c r="J49" s="36"/>
    </row>
    <row r="50" spans="1:10" ht="21" customHeight="1" x14ac:dyDescent="0.3">
      <c r="A50" s="48"/>
      <c r="B50" s="49"/>
      <c r="C50" s="31"/>
      <c r="D50" s="44"/>
      <c r="E50" s="31"/>
      <c r="F50" s="8">
        <v>0</v>
      </c>
      <c r="G50" s="8">
        <v>0</v>
      </c>
      <c r="H50" s="8">
        <f t="shared" si="3"/>
        <v>0</v>
      </c>
      <c r="I50" s="13"/>
      <c r="J50" s="36"/>
    </row>
    <row r="51" spans="1:10" ht="21" customHeight="1" x14ac:dyDescent="0.3">
      <c r="A51" s="48"/>
      <c r="B51" s="49"/>
      <c r="C51" s="31"/>
      <c r="D51" s="44"/>
      <c r="E51" s="31"/>
      <c r="F51" s="8">
        <v>0</v>
      </c>
      <c r="G51" s="8">
        <v>0</v>
      </c>
      <c r="H51" s="8">
        <f t="shared" si="3"/>
        <v>0</v>
      </c>
      <c r="I51" s="13"/>
      <c r="J51" s="36"/>
    </row>
    <row r="52" spans="1:10" s="1" customFormat="1" ht="21" customHeight="1" x14ac:dyDescent="0.3">
      <c r="A52" s="9"/>
      <c r="B52" s="10" t="s">
        <v>31</v>
      </c>
      <c r="C52" s="11">
        <f>SUM(C48)</f>
        <v>0</v>
      </c>
      <c r="D52" s="11">
        <f t="shared" ref="D52:E52" si="7">SUM(D48)</f>
        <v>0</v>
      </c>
      <c r="E52" s="11">
        <f t="shared" si="7"/>
        <v>0</v>
      </c>
      <c r="F52" s="11">
        <f>SUM(F48:F51)</f>
        <v>0</v>
      </c>
      <c r="G52" s="11">
        <f t="shared" ref="G52:H52" si="8">SUM(G48:G51)</f>
        <v>0</v>
      </c>
      <c r="H52" s="11">
        <f t="shared" si="8"/>
        <v>0</v>
      </c>
      <c r="I52" s="14"/>
      <c r="J52" s="37"/>
    </row>
    <row r="53" spans="1:10" ht="21" customHeight="1" x14ac:dyDescent="0.3">
      <c r="A53" s="48">
        <v>8</v>
      </c>
      <c r="B53" s="49" t="s">
        <v>32</v>
      </c>
      <c r="C53" s="31">
        <v>0</v>
      </c>
      <c r="D53" s="44"/>
      <c r="E53" s="31">
        <f t="shared" si="2"/>
        <v>0</v>
      </c>
      <c r="F53" s="8">
        <v>0</v>
      </c>
      <c r="G53" s="8">
        <v>0</v>
      </c>
      <c r="H53" s="8">
        <f t="shared" si="3"/>
        <v>0</v>
      </c>
      <c r="I53" s="13"/>
      <c r="J53" s="40" t="s">
        <v>33</v>
      </c>
    </row>
    <row r="54" spans="1:10" ht="21" customHeight="1" x14ac:dyDescent="0.3">
      <c r="A54" s="48"/>
      <c r="B54" s="49"/>
      <c r="C54" s="31"/>
      <c r="D54" s="44"/>
      <c r="E54" s="31"/>
      <c r="F54" s="8">
        <v>0</v>
      </c>
      <c r="G54" s="8">
        <v>0</v>
      </c>
      <c r="H54" s="8">
        <f t="shared" si="3"/>
        <v>0</v>
      </c>
      <c r="I54" s="13"/>
      <c r="J54" s="41"/>
    </row>
    <row r="55" spans="1:10" s="1" customFormat="1" ht="21" customHeight="1" x14ac:dyDescent="0.3">
      <c r="A55" s="9"/>
      <c r="B55" s="10" t="s">
        <v>34</v>
      </c>
      <c r="C55" s="11">
        <f>SUM(C53)</f>
        <v>0</v>
      </c>
      <c r="D55" s="11">
        <f t="shared" ref="D55:E55" si="9">SUM(D53)</f>
        <v>0</v>
      </c>
      <c r="E55" s="11">
        <f t="shared" si="9"/>
        <v>0</v>
      </c>
      <c r="F55" s="11">
        <f>SUM(F53:F54)</f>
        <v>0</v>
      </c>
      <c r="G55" s="11">
        <f t="shared" ref="G55:H55" si="10">SUM(G53:G54)</f>
        <v>0</v>
      </c>
      <c r="H55" s="11">
        <f t="shared" si="10"/>
        <v>0</v>
      </c>
      <c r="I55" s="14"/>
      <c r="J55" s="42"/>
    </row>
    <row r="56" spans="1:10" ht="21" customHeight="1" x14ac:dyDescent="0.3">
      <c r="A56" s="48">
        <v>9</v>
      </c>
      <c r="B56" s="49" t="s">
        <v>35</v>
      </c>
      <c r="C56" s="31">
        <v>0</v>
      </c>
      <c r="D56" s="44"/>
      <c r="E56" s="31">
        <f t="shared" si="2"/>
        <v>0</v>
      </c>
      <c r="F56" s="8">
        <v>0</v>
      </c>
      <c r="G56" s="8">
        <v>0</v>
      </c>
      <c r="H56" s="8">
        <f t="shared" si="3"/>
        <v>0</v>
      </c>
      <c r="I56" s="13"/>
      <c r="J56" s="32" t="s">
        <v>36</v>
      </c>
    </row>
    <row r="57" spans="1:10" ht="21" customHeight="1" x14ac:dyDescent="0.3">
      <c r="A57" s="48"/>
      <c r="B57" s="49"/>
      <c r="C57" s="31"/>
      <c r="D57" s="44"/>
      <c r="E57" s="31"/>
      <c r="F57" s="8">
        <v>0</v>
      </c>
      <c r="G57" s="8">
        <v>0</v>
      </c>
      <c r="H57" s="8">
        <f t="shared" si="3"/>
        <v>0</v>
      </c>
      <c r="I57" s="13"/>
      <c r="J57" s="33"/>
    </row>
    <row r="58" spans="1:10" ht="21" customHeight="1" x14ac:dyDescent="0.3">
      <c r="A58" s="48"/>
      <c r="B58" s="49"/>
      <c r="C58" s="31"/>
      <c r="D58" s="44"/>
      <c r="E58" s="31"/>
      <c r="F58" s="8">
        <v>0</v>
      </c>
      <c r="G58" s="8">
        <v>0</v>
      </c>
      <c r="H58" s="8">
        <f t="shared" si="3"/>
        <v>0</v>
      </c>
      <c r="I58" s="13"/>
      <c r="J58" s="33"/>
    </row>
    <row r="59" spans="1:10" s="1" customFormat="1" ht="21" customHeight="1" x14ac:dyDescent="0.3">
      <c r="A59" s="9"/>
      <c r="B59" s="10" t="s">
        <v>37</v>
      </c>
      <c r="C59" s="11">
        <f>SUM(C56)</f>
        <v>0</v>
      </c>
      <c r="D59" s="11">
        <f t="shared" ref="D59:E59" si="11">SUM(D56)</f>
        <v>0</v>
      </c>
      <c r="E59" s="11">
        <f t="shared" si="11"/>
        <v>0</v>
      </c>
      <c r="F59" s="11">
        <f>SUM(F56:F58)</f>
        <v>0</v>
      </c>
      <c r="G59" s="11">
        <f t="shared" ref="G59:H59" si="12">SUM(G56:G58)</f>
        <v>0</v>
      </c>
      <c r="H59" s="11">
        <f t="shared" si="12"/>
        <v>0</v>
      </c>
      <c r="I59" s="14"/>
      <c r="J59" s="34"/>
    </row>
    <row r="60" spans="1:10" ht="21" customHeight="1" x14ac:dyDescent="0.3">
      <c r="A60" s="22">
        <v>10</v>
      </c>
      <c r="B60" s="49" t="s">
        <v>38</v>
      </c>
      <c r="C60" s="31">
        <v>16000</v>
      </c>
      <c r="D60" s="44"/>
      <c r="E60" s="31">
        <f t="shared" si="2"/>
        <v>0</v>
      </c>
      <c r="F60" s="8">
        <v>800</v>
      </c>
      <c r="G60" s="8">
        <v>0</v>
      </c>
      <c r="H60" s="8">
        <f t="shared" si="3"/>
        <v>800</v>
      </c>
      <c r="I60" s="20"/>
      <c r="J60" s="35"/>
    </row>
    <row r="61" spans="1:10" ht="21" customHeight="1" x14ac:dyDescent="0.3">
      <c r="A61" s="23"/>
      <c r="B61" s="49"/>
      <c r="C61" s="31"/>
      <c r="D61" s="44"/>
      <c r="E61" s="31"/>
      <c r="F61" s="8">
        <v>2400</v>
      </c>
      <c r="G61" s="8">
        <v>0</v>
      </c>
      <c r="H61" s="8">
        <f t="shared" ref="H61:H68" si="13">F61+G61</f>
        <v>2400</v>
      </c>
      <c r="I61" s="20"/>
      <c r="J61" s="36"/>
    </row>
    <row r="62" spans="1:10" ht="21" customHeight="1" x14ac:dyDescent="0.3">
      <c r="A62" s="23"/>
      <c r="B62" s="49"/>
      <c r="C62" s="31"/>
      <c r="D62" s="44"/>
      <c r="E62" s="31"/>
      <c r="F62" s="8">
        <v>12506</v>
      </c>
      <c r="G62" s="8">
        <v>0</v>
      </c>
      <c r="H62" s="8">
        <f t="shared" si="13"/>
        <v>12506</v>
      </c>
      <c r="I62" s="20"/>
      <c r="J62" s="36"/>
    </row>
    <row r="63" spans="1:10" ht="21" customHeight="1" x14ac:dyDescent="0.3">
      <c r="A63" s="23"/>
      <c r="B63" s="49"/>
      <c r="C63" s="31"/>
      <c r="D63" s="44"/>
      <c r="E63" s="31"/>
      <c r="F63" s="8">
        <f>132+31+34</f>
        <v>197</v>
      </c>
      <c r="G63" s="8">
        <v>0</v>
      </c>
      <c r="H63" s="8">
        <f t="shared" si="13"/>
        <v>197</v>
      </c>
      <c r="I63" s="20"/>
      <c r="J63" s="36"/>
    </row>
    <row r="64" spans="1:10" ht="21" customHeight="1" x14ac:dyDescent="0.3">
      <c r="A64" s="23"/>
      <c r="B64" s="49"/>
      <c r="C64" s="31"/>
      <c r="D64" s="44"/>
      <c r="E64" s="31"/>
      <c r="F64" s="8">
        <f>2000+1950+1000+650</f>
        <v>5600</v>
      </c>
      <c r="G64" s="8">
        <v>0</v>
      </c>
      <c r="H64" s="8">
        <f t="shared" si="13"/>
        <v>5600</v>
      </c>
      <c r="I64" s="20"/>
      <c r="J64" s="36"/>
    </row>
    <row r="65" spans="1:10" ht="21" customHeight="1" x14ac:dyDescent="0.3">
      <c r="A65" s="23"/>
      <c r="B65" s="49"/>
      <c r="C65" s="31"/>
      <c r="D65" s="44"/>
      <c r="E65" s="31"/>
      <c r="F65" s="8">
        <v>210</v>
      </c>
      <c r="G65" s="8">
        <v>19</v>
      </c>
      <c r="H65" s="8">
        <f t="shared" si="13"/>
        <v>229</v>
      </c>
      <c r="I65" s="13"/>
      <c r="J65" s="36"/>
    </row>
    <row r="66" spans="1:10" ht="21" customHeight="1" x14ac:dyDescent="0.3">
      <c r="A66" s="23"/>
      <c r="B66" s="49"/>
      <c r="C66" s="31"/>
      <c r="D66" s="44"/>
      <c r="E66" s="31"/>
      <c r="F66" s="8">
        <v>0</v>
      </c>
      <c r="G66" s="8">
        <v>15</v>
      </c>
      <c r="H66" s="8">
        <f t="shared" si="13"/>
        <v>15</v>
      </c>
      <c r="I66" s="13"/>
      <c r="J66" s="36"/>
    </row>
    <row r="67" spans="1:10" ht="21" customHeight="1" x14ac:dyDescent="0.3">
      <c r="A67" s="23"/>
      <c r="B67" s="49"/>
      <c r="C67" s="31"/>
      <c r="D67" s="44"/>
      <c r="E67" s="31"/>
      <c r="F67" s="8">
        <v>0</v>
      </c>
      <c r="G67" s="8">
        <v>95</v>
      </c>
      <c r="H67" s="8">
        <f t="shared" si="13"/>
        <v>95</v>
      </c>
      <c r="I67" s="13"/>
      <c r="J67" s="36"/>
    </row>
    <row r="68" spans="1:10" ht="21" customHeight="1" x14ac:dyDescent="0.3">
      <c r="A68" s="24"/>
      <c r="B68" s="49"/>
      <c r="C68" s="31"/>
      <c r="D68" s="44"/>
      <c r="E68" s="31"/>
      <c r="F68" s="8">
        <v>5925.4</v>
      </c>
      <c r="G68" s="8">
        <v>0</v>
      </c>
      <c r="H68" s="8">
        <f t="shared" si="13"/>
        <v>5925.4</v>
      </c>
      <c r="I68" s="20"/>
      <c r="J68" s="36"/>
    </row>
    <row r="69" spans="1:10" s="1" customFormat="1" ht="21" customHeight="1" x14ac:dyDescent="0.3">
      <c r="A69" s="9"/>
      <c r="B69" s="10" t="s">
        <v>39</v>
      </c>
      <c r="C69" s="11">
        <f>SUM(C60)</f>
        <v>16000</v>
      </c>
      <c r="D69" s="11">
        <f t="shared" ref="D69:E69" si="14">SUM(D60)</f>
        <v>0</v>
      </c>
      <c r="E69" s="11">
        <f t="shared" si="14"/>
        <v>0</v>
      </c>
      <c r="F69" s="11">
        <f>SUM(F60:F68)</f>
        <v>27638.400000000001</v>
      </c>
      <c r="G69" s="11">
        <f>SUM(G60:G68)</f>
        <v>129</v>
      </c>
      <c r="H69" s="11">
        <f>SUM(H60:H68)</f>
        <v>27767.4</v>
      </c>
      <c r="I69" s="14"/>
      <c r="J69" s="37"/>
    </row>
    <row r="70" spans="1:10" ht="21" customHeight="1" x14ac:dyDescent="0.3">
      <c r="A70" s="9"/>
      <c r="B70" s="10" t="s">
        <v>40</v>
      </c>
      <c r="C70" s="11">
        <f t="shared" ref="C70:E70" si="15">SUM(C69,C59,C55,C52,C47,C42,C32,C26,C17,C14)</f>
        <v>50000</v>
      </c>
      <c r="D70" s="11">
        <f t="shared" si="15"/>
        <v>0</v>
      </c>
      <c r="E70" s="11">
        <f t="shared" si="15"/>
        <v>0</v>
      </c>
      <c r="F70" s="11">
        <f>SUM(F69,F59,F55,F52,F47,F42,F32,F26,F17,F14)</f>
        <v>63520.26</v>
      </c>
      <c r="G70" s="11">
        <f>SUM(G69,G59,G55,G52,G47,G42,G32,G26,G17,G14)</f>
        <v>574.79999999999995</v>
      </c>
      <c r="H70" s="11">
        <f>SUM(H69,H59,H55,H52,H47,H42,H32,H26,H17,H14)</f>
        <v>64095.060000000005</v>
      </c>
      <c r="I70" s="14"/>
      <c r="J70" s="15"/>
    </row>
    <row r="74" spans="1:10" ht="21" customHeight="1" x14ac:dyDescent="0.3">
      <c r="A74" s="53" t="s">
        <v>41</v>
      </c>
      <c r="B74" s="54"/>
      <c r="C74" s="55" t="s">
        <v>42</v>
      </c>
      <c r="D74" s="55"/>
      <c r="E74" s="55" t="s">
        <v>43</v>
      </c>
      <c r="F74" s="55"/>
      <c r="G74" s="55" t="s">
        <v>44</v>
      </c>
      <c r="H74" s="55"/>
      <c r="I74" s="16" t="s">
        <v>45</v>
      </c>
    </row>
    <row r="75" spans="1:10" ht="21" customHeight="1" x14ac:dyDescent="0.3">
      <c r="A75" s="45">
        <f>C70</f>
        <v>50000</v>
      </c>
      <c r="B75" s="46"/>
      <c r="C75" s="46">
        <f>H70</f>
        <v>64095.060000000005</v>
      </c>
      <c r="D75" s="46"/>
      <c r="E75" s="46">
        <f>F70</f>
        <v>63520.26</v>
      </c>
      <c r="F75" s="46"/>
      <c r="G75" s="46">
        <f>G70</f>
        <v>574.79999999999995</v>
      </c>
      <c r="H75" s="46"/>
      <c r="I75" s="17">
        <f>A75-C75</f>
        <v>-14095.060000000005</v>
      </c>
    </row>
    <row r="77" spans="1:10" ht="21" customHeight="1" x14ac:dyDescent="0.3">
      <c r="A77" s="18" t="s">
        <v>46</v>
      </c>
      <c r="B77" s="1"/>
      <c r="C77" s="19" t="s">
        <v>47</v>
      </c>
      <c r="D77" s="18"/>
      <c r="E77" s="18" t="s">
        <v>48</v>
      </c>
      <c r="F77" s="18"/>
      <c r="G77" s="18" t="s">
        <v>49</v>
      </c>
      <c r="H77" s="18"/>
      <c r="I77" s="1"/>
    </row>
  </sheetData>
  <mergeCells count="76">
    <mergeCell ref="C2:H2"/>
    <mergeCell ref="C6:E6"/>
    <mergeCell ref="F6:I6"/>
    <mergeCell ref="A74:B74"/>
    <mergeCell ref="C74:D74"/>
    <mergeCell ref="E74:F74"/>
    <mergeCell ref="G74:H74"/>
    <mergeCell ref="B8:B13"/>
    <mergeCell ref="B15:B16"/>
    <mergeCell ref="B18:B25"/>
    <mergeCell ref="B27:B31"/>
    <mergeCell ref="B43:B46"/>
    <mergeCell ref="B48:B51"/>
    <mergeCell ref="B53:B54"/>
    <mergeCell ref="B56:B58"/>
    <mergeCell ref="C8:C13"/>
    <mergeCell ref="A75:B75"/>
    <mergeCell ref="C75:D75"/>
    <mergeCell ref="E75:F75"/>
    <mergeCell ref="G75:H75"/>
    <mergeCell ref="A6:A7"/>
    <mergeCell ref="A8:A13"/>
    <mergeCell ref="A15:A16"/>
    <mergeCell ref="A18:A25"/>
    <mergeCell ref="A27:A31"/>
    <mergeCell ref="A43:A46"/>
    <mergeCell ref="A48:A51"/>
    <mergeCell ref="A53:A54"/>
    <mergeCell ref="A56:A58"/>
    <mergeCell ref="A60:A68"/>
    <mergeCell ref="B6:B7"/>
    <mergeCell ref="B60:B68"/>
    <mergeCell ref="C15:C16"/>
    <mergeCell ref="C18:C25"/>
    <mergeCell ref="C27:C31"/>
    <mergeCell ref="C43:C46"/>
    <mergeCell ref="C48:C51"/>
    <mergeCell ref="C53:C54"/>
    <mergeCell ref="C56:C58"/>
    <mergeCell ref="C60:C68"/>
    <mergeCell ref="D48:D51"/>
    <mergeCell ref="D53:D54"/>
    <mergeCell ref="D56:D58"/>
    <mergeCell ref="D60:D68"/>
    <mergeCell ref="D8:D13"/>
    <mergeCell ref="D15:D16"/>
    <mergeCell ref="D18:D25"/>
    <mergeCell ref="D27:D31"/>
    <mergeCell ref="E8:E13"/>
    <mergeCell ref="E15:E16"/>
    <mergeCell ref="E18:E25"/>
    <mergeCell ref="E27:E31"/>
    <mergeCell ref="D43:D46"/>
    <mergeCell ref="E43:E46"/>
    <mergeCell ref="E48:E51"/>
    <mergeCell ref="E53:E54"/>
    <mergeCell ref="E56:E58"/>
    <mergeCell ref="E60:E68"/>
    <mergeCell ref="J56:J59"/>
    <mergeCell ref="J60:J69"/>
    <mergeCell ref="H4:I5"/>
    <mergeCell ref="J27:J32"/>
    <mergeCell ref="J33:J42"/>
    <mergeCell ref="J43:J47"/>
    <mergeCell ref="J48:J52"/>
    <mergeCell ref="J53:J55"/>
    <mergeCell ref="J4:J5"/>
    <mergeCell ref="J6:J7"/>
    <mergeCell ref="J8:J14"/>
    <mergeCell ref="J15:J17"/>
    <mergeCell ref="J18:J26"/>
    <mergeCell ref="A33:A41"/>
    <mergeCell ref="B33:B41"/>
    <mergeCell ref="C33:C41"/>
    <mergeCell ref="D33:D41"/>
    <mergeCell ref="E33:E41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2023-09-04T11:17:09Z</cp:lastPrinted>
  <dcterms:created xsi:type="dcterms:W3CDTF">2014-04-15T08:52:00Z</dcterms:created>
  <dcterms:modified xsi:type="dcterms:W3CDTF">2023-10-31T03:45:49Z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