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康辉工作\2024年\0412 桂林 先声\"/>
    </mc:Choice>
  </mc:AlternateContent>
  <xr:revisionPtr revIDLastSave="0" documentId="13_ncr:1_{4951A527-0E3C-4763-B13E-9DAFC9364EF2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员工报销明细" sheetId="3" r:id="rId1"/>
    <sheet name="员工差旅明细" sheetId="2" r:id="rId2"/>
    <sheet name="员工报销明细 (2)" sheetId="4" r:id="rId3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G52" i="4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D52" i="3"/>
  <c r="C52" i="3"/>
  <c r="H51" i="3"/>
  <c r="H50" i="3"/>
  <c r="H49" i="3"/>
  <c r="H48" i="3"/>
  <c r="H47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2" i="3" l="1"/>
  <c r="F53" i="3" s="1"/>
  <c r="E58" i="3" s="1"/>
  <c r="F53" i="4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<sst xmlns="http://schemas.openxmlformats.org/spreadsheetml/2006/main" count="166" uniqueCount="92">
  <si>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</si>
  <si>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</si>
  <si>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</si>
  <si>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</si>
  <si>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</si>
  <si>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</si>
  <si>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</si>
  <si>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</si>
  <si>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</si>
  <si>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</si>
  <si>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</si>
  <si>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</si>
  <si>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</si>
  <si>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</si>
  <si>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</si>
  <si>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</si>
  <si>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</si>
  <si>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</si>
  <si>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</si>
  <si>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</si>
  <si>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</si>
  <si>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</si>
  <si>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</si>
  <si>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</si>
  <si>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</si>
  <si>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</si>
  <si>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</si>
  <si>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</si>
  <si>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</si>
  <si>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</si>
  <si>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</si>
  <si>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</si>
  <si>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</si>
  <si>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</si>
  <si>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</si>
  <si>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</si>
  <si>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</si>
  <si>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</si>
  <si>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</si>
  <si>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</si>
  <si>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</si>
  <si>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</si>
  <si>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</si>
  <si>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</si>
  <si>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</si>
  <si>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</si>
  <si>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</si>
  <si>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</si>
  <si>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</si>
  <si>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</si>
  <si>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</si>
  <si>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</si>
  <si>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</si>
  <si>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</si>
  <si>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</si>
  <si>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</si>
  <si>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</si>
  <si>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</si>
  <si>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</si>
  <si>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</si>
  <si>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</si>
  <si>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</si>
  <si>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</si>
  <si>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</si>
  <si>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</si>
  <si>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</si>
  <si>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</si>
  <si>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</si>
  <si>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</si>
  <si>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</si>
  <si>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</si>
  <si>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</si>
  <si>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</si>
  <si>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</si>
  <si>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</si>
  <si>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</si>
  <si>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</si>
  <si>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</si>
  <si>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</si>
  <si>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</si>
  <si>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</si>
  <si>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</si>
  <si>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</si>
  <si>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</si>
  <si>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</si>
  <si>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</si>
  <si>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</si>
  <si>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</si>
  <si>
    <t>房费</t>
    <phoneticPr fontId="15" type="noConversion"/>
  </si>
  <si>
    <t xml:space="preserve">团号：HMJB-240412-XSY219		</t>
    <phoneticPr fontId="15" type="noConversion"/>
  </si>
  <si>
    <t>会议日期：4月12日</t>
    <phoneticPr fontId="15" type="noConversion"/>
  </si>
  <si>
    <t>高铁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</si>
</sst>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H4" sqref="H4:J5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89</v>
      </c>
      <c r="I4" s="55"/>
      <c r="J4" s="54" t="s">
        <v>90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2520</v>
      </c>
      <c r="G45" s="34">
        <v>0</v>
      </c>
      <c r="H45" s="34">
        <f t="shared" si="0"/>
        <v>2520</v>
      </c>
      <c r="I45" s="47" t="s">
        <v>88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/>
      <c r="G46" s="34">
        <v>0</v>
      </c>
      <c r="H46" s="34">
        <f t="shared" ref="H46:H51" si="19">F46+G46</f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/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/>
      <c r="G49" s="34">
        <v>0</v>
      </c>
      <c r="H49" s="34">
        <f t="shared" si="19"/>
        <v>0</v>
      </c>
      <c r="I49" s="47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2520</v>
      </c>
      <c r="G52" s="37">
        <f t="shared" ref="G52:H52" si="21">SUM(G45:G51)</f>
        <v>0</v>
      </c>
      <c r="H52" s="37">
        <f t="shared" si="21"/>
        <v>2520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2520</v>
      </c>
      <c r="G53" s="37">
        <f t="shared" si="22"/>
        <v>0</v>
      </c>
      <c r="H53" s="37">
        <f t="shared" si="22"/>
        <v>2520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2520</v>
      </c>
      <c r="D58" s="70"/>
      <c r="E58" s="70">
        <f>F53</f>
        <v>2520</v>
      </c>
      <c r="F58" s="70"/>
      <c r="G58" s="70">
        <f>G53</f>
        <v>0</v>
      </c>
      <c r="H58" s="70"/>
      <c r="I58" s="46">
        <f>A58-C58</f>
        <v>-2520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 t="s">
        <v>82</v>
      </c>
      <c r="G5" s="96"/>
      <c r="H5" s="5" t="s">
        <v>53</v>
      </c>
      <c r="I5" s="4"/>
      <c r="J5" s="96" t="s">
        <v>83</v>
      </c>
      <c r="K5" s="97"/>
    </row>
    <row r="6" spans="2:11" ht="19.95" customHeight="1" x14ac:dyDescent="0.25">
      <c r="B6" s="6"/>
      <c r="C6" s="7"/>
      <c r="D6" s="8" t="s">
        <v>54</v>
      </c>
      <c r="E6" s="8"/>
      <c r="F6" s="98" t="s">
        <v>84</v>
      </c>
      <c r="G6" s="98"/>
      <c r="H6" s="8" t="s">
        <v>55</v>
      </c>
      <c r="I6" s="7"/>
      <c r="J6" s="98" t="s">
        <v>85</v>
      </c>
      <c r="K6" s="99"/>
    </row>
    <row r="7" spans="2:11" ht="19.95" customHeight="1" x14ac:dyDescent="0.25">
      <c r="B7" s="6"/>
      <c r="C7" s="7"/>
      <c r="D7" s="8" t="s">
        <v>56</v>
      </c>
      <c r="E7" s="8"/>
      <c r="F7" s="98" t="s">
        <v>86</v>
      </c>
      <c r="G7" s="98"/>
      <c r="H7" s="8" t="s">
        <v>57</v>
      </c>
      <c r="I7" s="7"/>
      <c r="J7" s="104">
        <v>45342</v>
      </c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 t="s">
        <v>87</v>
      </c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156.30000000000001</v>
      </c>
      <c r="H14" s="16">
        <v>156.30000000000001</v>
      </c>
      <c r="I14" s="91"/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156.30000000000001</v>
      </c>
      <c r="H18" s="17">
        <f>SUM(H11:H17)</f>
        <v>156.30000000000001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156.30000000000001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7" workbookViewId="0">
      <selection activeCell="J57" sqref="J5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89</v>
      </c>
      <c r="I4" s="55"/>
      <c r="J4" s="54" t="s">
        <v>90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182</v>
      </c>
      <c r="G45" s="34">
        <v>0</v>
      </c>
      <c r="H45" s="34">
        <f t="shared" si="0"/>
        <v>182</v>
      </c>
      <c r="I45" s="47" t="s">
        <v>91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/>
      <c r="G46" s="34">
        <v>0</v>
      </c>
      <c r="H46" s="34">
        <f t="shared" si="0"/>
        <v>0</v>
      </c>
      <c r="I46" s="47"/>
      <c r="J46" s="52"/>
    </row>
    <row r="47" spans="1:10" ht="21" customHeight="1" x14ac:dyDescent="0.25">
      <c r="A47" s="73"/>
      <c r="B47" s="68"/>
      <c r="C47" s="62"/>
      <c r="D47" s="65"/>
      <c r="E47" s="62"/>
      <c r="F47" s="34"/>
      <c r="G47" s="34">
        <v>0</v>
      </c>
      <c r="H47" s="34">
        <f t="shared" si="0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0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182</v>
      </c>
      <c r="G52" s="37">
        <f t="shared" ref="G52:H52" si="18">SUM(G45:G51)</f>
        <v>0</v>
      </c>
      <c r="H52" s="37">
        <f t="shared" si="18"/>
        <v>182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182</v>
      </c>
      <c r="G53" s="37">
        <f t="shared" si="19"/>
        <v>0</v>
      </c>
      <c r="H53" s="37">
        <f t="shared" si="19"/>
        <v>182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182</v>
      </c>
      <c r="D58" s="70"/>
      <c r="E58" s="70">
        <f>F53</f>
        <v>182</v>
      </c>
      <c r="F58" s="70"/>
      <c r="G58" s="70">
        <f>G53</f>
        <v>0</v>
      </c>
      <c r="H58" s="70"/>
      <c r="I58" s="46">
        <f>A58-C58</f>
        <v>-182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员工报销明细 (2)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 吴茜</cp:lastModifiedBy>
  <cp:lastPrinted>2024-05-27T07:22:04Z</cp:lastPrinted>
  <dcterms:created xsi:type="dcterms:W3CDTF">2014-04-15T08:52:00Z</dcterms:created>
  <dcterms:modified xsi:type="dcterms:W3CDTF">2024-05-27T07:22:07Z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