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会议部分" sheetId="1" r:id="rId1"/>
    <sheet name="Sheet2" sheetId="2" r:id="rId2"/>
    <sheet name="Sheet3" sheetId="3" r:id="rId3"/>
  </sheets>
  <definedNames>
    <definedName name="_xlnm.Print_Area" localSheetId="0">会议部分!$A$1:$O$63</definedName>
  </definedNames>
  <calcPr calcId="144525"/>
</workbook>
</file>

<file path=xl/calcChain.xml><?xml version="1.0" encoding="utf-8"?>
<calcChain xmlns="http://schemas.openxmlformats.org/spreadsheetml/2006/main">
  <c r="N10" i="1" l="1"/>
  <c r="N11" i="1"/>
  <c r="N12" i="1"/>
  <c r="N15" i="1"/>
  <c r="N16" i="1"/>
  <c r="N17" i="1"/>
  <c r="N18" i="1"/>
  <c r="N19" i="1"/>
  <c r="N22" i="1"/>
  <c r="N23" i="1"/>
  <c r="N24" i="1"/>
  <c r="N25" i="1"/>
  <c r="N28" i="1"/>
  <c r="N29" i="1"/>
  <c r="N30" i="1"/>
  <c r="M31" i="1"/>
  <c r="N31" i="1"/>
  <c r="N32" i="1"/>
  <c r="N33" i="1"/>
  <c r="N34" i="1"/>
  <c r="N37" i="1"/>
  <c r="N38" i="1"/>
  <c r="N39" i="1"/>
  <c r="M40" i="1"/>
  <c r="N40" i="1"/>
  <c r="N41" i="1"/>
  <c r="N42" i="1"/>
  <c r="N56" i="1"/>
  <c r="N55" i="1"/>
  <c r="N54" i="1"/>
  <c r="N53" i="1"/>
  <c r="N57" i="1"/>
  <c r="N49" i="1"/>
  <c r="N50" i="1"/>
  <c r="J45" i="1"/>
  <c r="N45" i="1"/>
  <c r="N46" i="1"/>
  <c r="N58" i="1"/>
  <c r="J61" i="1"/>
  <c r="N61" i="1"/>
</calcChain>
</file>

<file path=xl/sharedStrings.xml><?xml version="1.0" encoding="utf-8"?>
<sst xmlns="http://schemas.openxmlformats.org/spreadsheetml/2006/main" count="277" uniqueCount="169">
  <si>
    <t>安斯泰来制药（中国）有限公司会议结算单</t>
    <phoneticPr fontId="3" type="noConversion"/>
  </si>
  <si>
    <t>会议名称：</t>
    <phoneticPr fontId="5" type="noConversion"/>
  </si>
  <si>
    <t>The 8th TIMM</t>
  </si>
  <si>
    <t>贝尔格莱德</t>
  </si>
  <si>
    <t>供应商名称：</t>
  </si>
  <si>
    <t>中国康辉旅游集团有限公司</t>
    <phoneticPr fontId="3" type="noConversion"/>
  </si>
  <si>
    <t>会议类型：</t>
  </si>
  <si>
    <t>国际会议</t>
  </si>
  <si>
    <t xml:space="preserve"> 参加人数：</t>
  </si>
  <si>
    <t>4（3专家+1市场部）</t>
    <phoneticPr fontId="3" type="noConversion"/>
  </si>
  <si>
    <t>联系人/电话：</t>
  </si>
  <si>
    <t>曹园/18810105420</t>
    <phoneticPr fontId="3" type="noConversion"/>
  </si>
  <si>
    <t>会议时间：</t>
  </si>
  <si>
    <t>10月6-9日</t>
  </si>
  <si>
    <t>报价有效期：</t>
  </si>
  <si>
    <t>8天</t>
    <phoneticPr fontId="3" type="noConversion"/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</si>
  <si>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</si>
  <si>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</si>
  <si>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</si>
  <si>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</si>
  <si>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  <phoneticPr fontId="5" type="noConversion"/>
  </si>
  <si>
    <t>内容</t>
  </si>
  <si>
    <t>数量</t>
    <phoneticPr fontId="5" type="noConversion"/>
  </si>
  <si>
    <t>天数</t>
    <phoneticPr fontId="5" type="noConversion"/>
  </si>
  <si>
    <t>单位</t>
    <phoneticPr fontId="5" type="noConversion"/>
  </si>
  <si>
    <t>单价</t>
  </si>
  <si>
    <t>小计</t>
  </si>
  <si>
    <t>备注</t>
  </si>
  <si>
    <t>A</t>
  </si>
  <si>
    <t>酒店</t>
  </si>
  <si>
    <t>普通大床房</t>
  </si>
  <si>
    <t>月</t>
  </si>
  <si>
    <t>日</t>
  </si>
  <si>
    <t>晚</t>
  </si>
  <si>
    <t>间</t>
  </si>
  <si>
    <t>宁，韩</t>
    <phoneticPr fontId="2" type="noConversion"/>
  </si>
  <si>
    <t>A-2</t>
  </si>
  <si>
    <t>集结地酒店-1</t>
  </si>
  <si>
    <t>韩方璇，杨帆</t>
    <phoneticPr fontId="3" type="noConversion"/>
  </si>
  <si>
    <t>合计：</t>
  </si>
  <si>
    <t>序号</t>
    <phoneticPr fontId="5" type="noConversion"/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</si>
  <si>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</si>
  <si>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</si>
  <si>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</si>
  <si>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</si>
  <si>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</si>
  <si>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</si>
  <si>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</si>
  <si>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</si>
  <si>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  <phoneticPr fontId="3" type="noConversion"/>
  </si>
  <si>
    <t>餐</t>
  </si>
  <si>
    <t>人</t>
  </si>
  <si>
    <t>B-2</t>
    <phoneticPr fontId="3" type="noConversion"/>
  </si>
  <si>
    <t>日</t>
    <phoneticPr fontId="3" type="noConversion"/>
  </si>
  <si>
    <t>晚</t>
    <phoneticPr fontId="3" type="noConversion"/>
  </si>
  <si>
    <t>餐</t>
    <phoneticPr fontId="3" type="noConversion"/>
  </si>
  <si>
    <t>人</t>
    <phoneticPr fontId="3" type="noConversion"/>
  </si>
  <si>
    <t>杨帆</t>
    <phoneticPr fontId="3" type="noConversion"/>
  </si>
  <si>
    <t>B-3</t>
  </si>
  <si>
    <t>VIP桌餐</t>
  </si>
  <si>
    <t>午</t>
  </si>
  <si>
    <t>中餐</t>
    <phoneticPr fontId="3" type="noConversion"/>
  </si>
  <si>
    <t>B-4</t>
  </si>
  <si>
    <t>西餐</t>
    <phoneticPr fontId="3" type="noConversion"/>
  </si>
  <si>
    <t>次</t>
  </si>
  <si>
    <t>单位</t>
    <phoneticPr fontId="5" type="noConversion"/>
  </si>
  <si>
    <t>C</t>
  </si>
  <si>
    <t>交通</t>
  </si>
  <si>
    <t>C-1</t>
    <phoneticPr fontId="3" type="noConversion"/>
  </si>
  <si>
    <t xml:space="preserve">境内接送机 </t>
    <phoneticPr fontId="3" type="noConversion"/>
  </si>
  <si>
    <t>4座帕萨特或别克</t>
  </si>
  <si>
    <t>辆/趟</t>
    <phoneticPr fontId="5" type="noConversion"/>
  </si>
  <si>
    <t>宁康。10月4日送机，10月10日送站</t>
    <phoneticPr fontId="3" type="noConversion"/>
  </si>
  <si>
    <t>C-2</t>
  </si>
  <si>
    <t>Buick GL8商务车（9座商务车）</t>
    <phoneticPr fontId="3" type="noConversion"/>
  </si>
  <si>
    <t>辆/天</t>
    <phoneticPr fontId="5" type="noConversion"/>
  </si>
  <si>
    <t>C-4</t>
  </si>
  <si>
    <t>高铁或动车票</t>
    <phoneticPr fontId="3" type="noConversion"/>
  </si>
  <si>
    <t>座</t>
  </si>
  <si>
    <t>人/单程</t>
    <phoneticPr fontId="5" type="noConversion"/>
  </si>
  <si>
    <t>济南北京往返</t>
    <phoneticPr fontId="3" type="noConversion"/>
  </si>
  <si>
    <t>数量</t>
  </si>
  <si>
    <t>D</t>
  </si>
  <si>
    <t>其他费用</t>
  </si>
  <si>
    <t>D-1</t>
  </si>
  <si>
    <t>保险费</t>
  </si>
  <si>
    <t>人</t>
    <phoneticPr fontId="5" type="noConversion"/>
  </si>
  <si>
    <t>D-2</t>
  </si>
  <si>
    <t>签证费</t>
  </si>
  <si>
    <t>报价含递送服务及快递</t>
  </si>
  <si>
    <t>D-3</t>
  </si>
  <si>
    <t>会议注册费</t>
  </si>
  <si>
    <t>如有固定价格请填写</t>
  </si>
  <si>
    <t>注册汇款时汇率为7.99，韩</t>
    <phoneticPr fontId="3" type="noConversion"/>
  </si>
  <si>
    <t>D-4</t>
  </si>
  <si>
    <t>人</t>
    <phoneticPr fontId="3" type="noConversion"/>
  </si>
  <si>
    <t>9月18日之后注册为1195欧元，宁康</t>
    <phoneticPr fontId="3" type="noConversion"/>
  </si>
  <si>
    <t>D-5</t>
  </si>
  <si>
    <t>WIFI</t>
    <phoneticPr fontId="3" type="noConversion"/>
  </si>
  <si>
    <t>部</t>
    <phoneticPr fontId="3" type="noConversion"/>
  </si>
  <si>
    <t>3部，10月5日-10日，6天</t>
    <phoneticPr fontId="3" type="noConversion"/>
  </si>
  <si>
    <t>D-8</t>
  </si>
  <si>
    <t>客人用水</t>
  </si>
  <si>
    <t>瓶</t>
  </si>
  <si>
    <t>天数</t>
  </si>
  <si>
    <t>E</t>
  </si>
  <si>
    <t>工作人员费用</t>
  </si>
  <si>
    <t>E-1</t>
  </si>
  <si>
    <t>境内接送机人员</t>
  </si>
  <si>
    <t>人/天</t>
  </si>
  <si>
    <t>E-2</t>
  </si>
  <si>
    <t>当地工作人员补贴</t>
    <phoneticPr fontId="3" type="noConversion"/>
  </si>
  <si>
    <t>导游工作10小时/天</t>
    <phoneticPr fontId="3" type="noConversion"/>
  </si>
  <si>
    <t>E-3</t>
  </si>
  <si>
    <t>当地工作人员补贴</t>
    <phoneticPr fontId="3" type="noConversion"/>
  </si>
  <si>
    <t>司兼导超时8.5小时</t>
    <phoneticPr fontId="3" type="noConversion"/>
  </si>
  <si>
    <t>人/小时</t>
    <phoneticPr fontId="3" type="noConversion"/>
  </si>
  <si>
    <t>E-4</t>
  </si>
  <si>
    <t>当地工作人员</t>
  </si>
  <si>
    <t>住宿补贴</t>
    <phoneticPr fontId="3" type="noConversion"/>
  </si>
  <si>
    <t>10月4日-9日</t>
    <phoneticPr fontId="3" type="noConversion"/>
  </si>
  <si>
    <t>以上总计：</t>
  </si>
  <si>
    <t>序号</t>
    <phoneticPr fontId="5" type="noConversion"/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</si>
  <si>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</si>
  <si>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</si>
  <si>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</si>
  <si>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</si>
  <si>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</si>
  <si>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</si>
  <si>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</si>
  <si>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</si>
  <si>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</si>
  <si>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</si>
  <si>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</si>
  <si>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单位</t>
    <phoneticPr fontId="5" type="noConversion"/>
  </si>
  <si>
    <t>H</t>
  </si>
  <si>
    <t>机票</t>
  </si>
  <si>
    <t>H-1</t>
  </si>
  <si>
    <t>国内航段</t>
  </si>
  <si>
    <t>经济</t>
  </si>
  <si>
    <t>散客</t>
  </si>
  <si>
    <t>张</t>
  </si>
  <si>
    <t>海南1</t>
    <phoneticPr fontId="3" type="noConversion"/>
  </si>
  <si>
    <t>H-2</t>
  </si>
  <si>
    <t>国际航段1</t>
  </si>
  <si>
    <t>从 北京 至 贝尔格莱德</t>
    <phoneticPr fontId="3" type="noConversion"/>
  </si>
  <si>
    <t>H-3</t>
  </si>
  <si>
    <t>国际航段2</t>
  </si>
  <si>
    <t>从 北京 至 贝尔格莱德</t>
    <phoneticPr fontId="3" type="noConversion"/>
  </si>
  <si>
    <t>H-4</t>
  </si>
  <si>
    <t>国内集结等</t>
  </si>
  <si>
    <t>选座费</t>
    <phoneticPr fontId="3" type="noConversion"/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</si>
  <si>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</si>
  <si>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</si>
  <si>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</si>
  <si>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</si>
  <si>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</si>
  <si>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时时票价，最终票价以实际出票时为准，散客经济舱</t>
    <phoneticPr fontId="2" type="noConversion"/>
  </si>
  <si>
    <t>异地排车，包含往返空驶</t>
    <phoneticPr fontId="3" type="noConversion"/>
  </si>
  <si>
    <t>机场休息室</t>
    <phoneticPr fontId="3" type="noConversion"/>
  </si>
  <si>
    <t>A-1</t>
    <phoneticPr fontId="2" type="noConversion"/>
  </si>
  <si>
    <t>会议酒店</t>
    <phoneticPr fontId="2" type="noConversion"/>
  </si>
  <si>
    <r>
      <t xml:space="preserve"> 会议地点：</t>
    </r>
    <r>
      <rPr>
        <b/>
        <u/>
        <sz val="11"/>
        <rFont val="微软雅黑"/>
        <family val="2"/>
        <charset val="134"/>
      </rPr>
      <t xml:space="preserve">                      </t>
    </r>
  </si>
  <si>
    <r>
      <rPr>
        <sz val="11"/>
        <color theme="1"/>
        <rFont val="微软雅黑"/>
        <family val="2"/>
        <charset val="134"/>
      </rPr>
      <t>境外：</t>
    </r>
    <r>
      <rPr>
        <sz val="11"/>
        <rFont val="微软雅黑"/>
        <family val="2"/>
        <charset val="134"/>
      </rPr>
      <t xml:space="preserve">
包车</t>
    </r>
    <phoneticPr fontId="3" type="noConversion"/>
  </si>
  <si>
    <r>
      <t>从 济南</t>
    </r>
    <r>
      <rPr>
        <sz val="11"/>
        <color rgb="FFC00000"/>
        <rFont val="微软雅黑"/>
        <family val="2"/>
        <charset val="134"/>
      </rPr>
      <t xml:space="preserve"> </t>
    </r>
    <r>
      <rPr>
        <sz val="11"/>
        <color theme="1"/>
        <rFont val="微软雅黑"/>
        <family val="2"/>
        <charset val="134"/>
      </rPr>
      <t>至 北京 往返</t>
    </r>
    <phoneticPr fontId="3" type="noConversion"/>
  </si>
  <si>
    <r>
      <t>险种：</t>
    </r>
    <r>
      <rPr>
        <u/>
        <sz val="11"/>
        <color rgb="FFC00000"/>
        <rFont val="微软雅黑"/>
        <family val="2"/>
        <charset val="134"/>
      </rPr>
      <t xml:space="preserve">      </t>
    </r>
    <r>
      <rPr>
        <sz val="11"/>
        <rFont val="微软雅黑"/>
        <family val="2"/>
        <charset val="134"/>
      </rPr>
      <t>保险额度：</t>
    </r>
    <r>
      <rPr>
        <u/>
        <sz val="11"/>
        <color rgb="FFC00000"/>
        <rFont val="微软雅黑"/>
        <family val="2"/>
        <charset val="134"/>
      </rPr>
      <t xml:space="preserve">      </t>
    </r>
    <r>
      <rPr>
        <sz val="11"/>
        <rFont val="微软雅黑"/>
        <family val="2"/>
        <charset val="134"/>
      </rPr>
      <t>元</t>
    </r>
  </si>
  <si>
    <r>
      <t xml:space="preserve">从 </t>
    </r>
    <r>
      <rPr>
        <sz val="11"/>
        <color rgb="FFC00000"/>
        <rFont val="微软雅黑"/>
        <family val="2"/>
        <charset val="134"/>
      </rPr>
      <t>国内专家所在地</t>
    </r>
    <r>
      <rPr>
        <sz val="11"/>
        <color theme="1"/>
        <rFont val="微软雅黑"/>
        <family val="2"/>
        <charset val="134"/>
      </rPr>
      <t>至国内集结地</t>
    </r>
  </si>
  <si>
    <t>赠送每人每天一瓶，超出部分另计</t>
    <phoneticPr fontId="2" type="noConversion"/>
  </si>
  <si>
    <t>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</si>
</sst>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0_ "/>
  </numFmts>
  <fonts count="1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u/>
      <sz val="11"/>
      <color rgb="FFC00000"/>
      <name val="微软雅黑"/>
      <family val="2"/>
      <charset val="134"/>
    </font>
    <font>
      <b/>
      <u/>
      <sz val="11"/>
      <name val="微软雅黑"/>
      <family val="2"/>
      <charset val="134"/>
    </font>
    <font>
      <b/>
      <u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C00000"/>
      <name val="微软雅黑"/>
      <family val="2"/>
      <charset val="134"/>
    </font>
    <font>
      <u/>
      <sz val="11"/>
      <color rgb="FFC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6" fillId="0" borderId="0" xfId="0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>
      <alignment vertical="center"/>
    </xf>
    <xf numFmtId="0" fontId="12" fillId="0" borderId="1" xfId="2" applyFont="1" applyBorder="1" applyAlignment="1">
      <alignment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vertical="center"/>
    </xf>
    <xf numFmtId="0" fontId="11" fillId="0" borderId="12" xfId="2" applyFont="1" applyFill="1" applyBorder="1" applyAlignment="1">
      <alignment vertical="center"/>
    </xf>
    <xf numFmtId="0" fontId="11" fillId="0" borderId="13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14" xfId="2" applyFont="1" applyFill="1" applyBorder="1" applyAlignment="1">
      <alignment vertical="center"/>
    </xf>
    <xf numFmtId="0" fontId="11" fillId="0" borderId="0" xfId="2" applyFont="1" applyFill="1" applyBorder="1">
      <alignment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center" vertical="center"/>
    </xf>
    <xf numFmtId="0" fontId="11" fillId="5" borderId="16" xfId="2" applyFont="1" applyFill="1" applyBorder="1" applyAlignment="1">
      <alignment horizontal="center" vertical="center"/>
    </xf>
    <xf numFmtId="176" fontId="11" fillId="5" borderId="16" xfId="3" applyNumberFormat="1" applyFont="1" applyFill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177" fontId="11" fillId="3" borderId="18" xfId="3" applyNumberFormat="1" applyFont="1" applyFill="1" applyBorder="1" applyAlignment="1">
      <alignment vertical="center"/>
    </xf>
    <xf numFmtId="177" fontId="11" fillId="0" borderId="16" xfId="2" applyNumberFormat="1" applyFont="1" applyBorder="1" applyAlignment="1">
      <alignment vertical="center"/>
    </xf>
    <xf numFmtId="0" fontId="11" fillId="0" borderId="19" xfId="2" applyFont="1" applyBorder="1" applyAlignment="1">
      <alignment vertical="center" wrapText="1"/>
    </xf>
    <xf numFmtId="0" fontId="11" fillId="0" borderId="16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vertical="center"/>
    </xf>
    <xf numFmtId="177" fontId="11" fillId="0" borderId="22" xfId="2" applyNumberFormat="1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28" xfId="1" applyFont="1" applyFill="1" applyBorder="1" applyAlignment="1">
      <alignment horizontal="center" vertical="center"/>
    </xf>
    <xf numFmtId="0" fontId="13" fillId="4" borderId="29" xfId="1" applyFont="1" applyFill="1" applyBorder="1" applyAlignment="1">
      <alignment horizontal="center" vertical="center"/>
    </xf>
    <xf numFmtId="0" fontId="13" fillId="4" borderId="30" xfId="1" applyFont="1" applyFill="1" applyBorder="1" applyAlignment="1">
      <alignment horizontal="center" vertical="center"/>
    </xf>
    <xf numFmtId="0" fontId="11" fillId="0" borderId="31" xfId="2" applyFont="1" applyBorder="1" applyAlignment="1">
      <alignment vertical="center"/>
    </xf>
    <xf numFmtId="0" fontId="11" fillId="0" borderId="32" xfId="2" applyFont="1" applyBorder="1" applyAlignment="1">
      <alignment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left" vertical="center"/>
    </xf>
    <xf numFmtId="0" fontId="11" fillId="2" borderId="16" xfId="2" applyFont="1" applyFill="1" applyBorder="1" applyAlignment="1">
      <alignment vertical="center"/>
    </xf>
    <xf numFmtId="0" fontId="11" fillId="5" borderId="35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center" vertical="center"/>
    </xf>
    <xf numFmtId="0" fontId="11" fillId="3" borderId="19" xfId="2" applyFont="1" applyFill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vertical="center"/>
    </xf>
    <xf numFmtId="177" fontId="11" fillId="0" borderId="37" xfId="2" applyNumberFormat="1" applyFont="1" applyBorder="1" applyAlignment="1">
      <alignment vertical="center"/>
    </xf>
    <xf numFmtId="0" fontId="11" fillId="0" borderId="39" xfId="2" applyFont="1" applyBorder="1" applyAlignment="1">
      <alignment vertical="center"/>
    </xf>
    <xf numFmtId="0" fontId="13" fillId="4" borderId="40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3" fillId="4" borderId="42" xfId="1" applyFont="1" applyFill="1" applyBorder="1" applyAlignment="1">
      <alignment horizontal="center" vertical="center"/>
    </xf>
    <xf numFmtId="0" fontId="13" fillId="4" borderId="43" xfId="1" applyFont="1" applyFill="1" applyBorder="1" applyAlignment="1">
      <alignment horizontal="center" vertical="center"/>
    </xf>
    <xf numFmtId="0" fontId="13" fillId="4" borderId="44" xfId="1" applyFont="1" applyFill="1" applyBorder="1" applyAlignment="1">
      <alignment horizontal="center" vertical="center"/>
    </xf>
    <xf numFmtId="0" fontId="11" fillId="0" borderId="7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vertical="center"/>
    </xf>
    <xf numFmtId="0" fontId="11" fillId="0" borderId="46" xfId="2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47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11" fillId="2" borderId="52" xfId="2" applyFont="1" applyFill="1" applyBorder="1" applyAlignment="1">
      <alignment horizontal="center" vertical="center"/>
    </xf>
    <xf numFmtId="0" fontId="11" fillId="2" borderId="53" xfId="2" applyFont="1" applyFill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177" fontId="11" fillId="3" borderId="55" xfId="3" applyNumberFormat="1" applyFont="1" applyFill="1" applyBorder="1" applyAlignment="1">
      <alignment vertical="center"/>
    </xf>
    <xf numFmtId="177" fontId="11" fillId="0" borderId="53" xfId="2" applyNumberFormat="1" applyFont="1" applyBorder="1" applyAlignment="1">
      <alignment vertical="center"/>
    </xf>
    <xf numFmtId="0" fontId="11" fillId="3" borderId="56" xfId="2" applyFont="1" applyFill="1" applyBorder="1" applyAlignment="1">
      <alignment vertical="center" wrapText="1"/>
    </xf>
    <xf numFmtId="0" fontId="13" fillId="0" borderId="57" xfId="1" applyFont="1" applyBorder="1" applyAlignment="1">
      <alignment horizontal="center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vertical="center"/>
    </xf>
    <xf numFmtId="0" fontId="11" fillId="0" borderId="35" xfId="2" applyFont="1" applyFill="1" applyBorder="1" applyAlignment="1">
      <alignment horizontal="center" vertical="center"/>
    </xf>
    <xf numFmtId="0" fontId="11" fillId="2" borderId="35" xfId="2" applyFont="1" applyFill="1" applyBorder="1" applyAlignment="1">
      <alignment horizontal="center" vertical="center"/>
    </xf>
    <xf numFmtId="0" fontId="13" fillId="0" borderId="48" xfId="1" applyFont="1" applyBorder="1" applyAlignment="1">
      <alignment horizontal="center" vertical="center"/>
    </xf>
    <xf numFmtId="177" fontId="11" fillId="3" borderId="58" xfId="3" applyNumberFormat="1" applyFont="1" applyFill="1" applyBorder="1" applyAlignment="1">
      <alignment vertical="center"/>
    </xf>
    <xf numFmtId="177" fontId="11" fillId="0" borderId="35" xfId="2" applyNumberFormat="1" applyFont="1" applyBorder="1" applyAlignment="1">
      <alignment vertical="center"/>
    </xf>
    <xf numFmtId="0" fontId="11" fillId="3" borderId="59" xfId="2" applyFont="1" applyFill="1" applyBorder="1" applyAlignment="1">
      <alignment vertical="center"/>
    </xf>
    <xf numFmtId="0" fontId="11" fillId="0" borderId="60" xfId="2" applyFont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177" fontId="11" fillId="3" borderId="61" xfId="3" applyNumberFormat="1" applyFont="1" applyFill="1" applyBorder="1" applyAlignment="1">
      <alignment vertical="center"/>
    </xf>
    <xf numFmtId="177" fontId="11" fillId="0" borderId="47" xfId="2" applyNumberFormat="1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177" fontId="11" fillId="0" borderId="47" xfId="2" applyNumberFormat="1" applyFont="1" applyFill="1" applyBorder="1" applyAlignment="1">
      <alignment vertical="center"/>
    </xf>
    <xf numFmtId="0" fontId="11" fillId="2" borderId="8" xfId="2" applyFont="1" applyFill="1" applyBorder="1" applyAlignment="1">
      <alignment vertical="center"/>
    </xf>
    <xf numFmtId="0" fontId="13" fillId="0" borderId="64" xfId="1" applyFont="1" applyBorder="1" applyAlignment="1">
      <alignment horizontal="left" vertical="center"/>
    </xf>
    <xf numFmtId="0" fontId="13" fillId="0" borderId="65" xfId="1" applyFont="1" applyBorder="1" applyAlignment="1">
      <alignment horizontal="center" vertical="center"/>
    </xf>
    <xf numFmtId="177" fontId="11" fillId="3" borderId="68" xfId="3" applyNumberFormat="1" applyFont="1" applyFill="1" applyBorder="1" applyAlignment="1">
      <alignment vertical="center"/>
    </xf>
    <xf numFmtId="177" fontId="11" fillId="0" borderId="8" xfId="2" applyNumberFormat="1" applyFont="1" applyBorder="1" applyAlignment="1">
      <alignment vertical="center"/>
    </xf>
    <xf numFmtId="0" fontId="11" fillId="3" borderId="69" xfId="2" applyFont="1" applyFill="1" applyBorder="1" applyAlignment="1">
      <alignment vertical="center"/>
    </xf>
    <xf numFmtId="0" fontId="13" fillId="0" borderId="70" xfId="1" applyFont="1" applyBorder="1" applyAlignment="1">
      <alignment horizontal="center" vertical="center"/>
    </xf>
    <xf numFmtId="0" fontId="13" fillId="0" borderId="47" xfId="1" applyFont="1" applyFill="1" applyBorder="1" applyAlignment="1">
      <alignment horizontal="left" vertical="center"/>
    </xf>
    <xf numFmtId="0" fontId="11" fillId="2" borderId="47" xfId="2" applyFont="1" applyFill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3" borderId="71" xfId="2" applyFont="1" applyFill="1" applyBorder="1" applyAlignment="1">
      <alignment vertical="center"/>
    </xf>
    <xf numFmtId="0" fontId="13" fillId="0" borderId="16" xfId="1" applyFont="1" applyFill="1" applyBorder="1" applyAlignment="1">
      <alignment horizontal="left" vertical="center"/>
    </xf>
    <xf numFmtId="0" fontId="11" fillId="2" borderId="72" xfId="2" applyFont="1" applyFill="1" applyBorder="1" applyAlignment="1">
      <alignment horizontal="center" vertical="center"/>
    </xf>
    <xf numFmtId="0" fontId="11" fillId="0" borderId="73" xfId="2" applyFont="1" applyBorder="1" applyAlignment="1">
      <alignment horizontal="center" vertical="center"/>
    </xf>
    <xf numFmtId="177" fontId="11" fillId="3" borderId="74" xfId="3" applyNumberFormat="1" applyFont="1" applyFill="1" applyBorder="1" applyAlignment="1">
      <alignment vertical="center"/>
    </xf>
    <xf numFmtId="177" fontId="11" fillId="0" borderId="72" xfId="2" applyNumberFormat="1" applyFont="1" applyBorder="1" applyAlignment="1">
      <alignment vertical="center"/>
    </xf>
    <xf numFmtId="0" fontId="11" fillId="3" borderId="75" xfId="2" applyFont="1" applyFill="1" applyBorder="1" applyAlignment="1">
      <alignment vertical="center"/>
    </xf>
    <xf numFmtId="177" fontId="11" fillId="0" borderId="0" xfId="2" applyNumberFormat="1" applyFont="1" applyBorder="1">
      <alignment vertical="center"/>
    </xf>
    <xf numFmtId="0" fontId="13" fillId="0" borderId="64" xfId="1" applyFont="1" applyFill="1" applyBorder="1" applyAlignment="1">
      <alignment horizontal="left" vertical="center"/>
    </xf>
    <xf numFmtId="0" fontId="11" fillId="2" borderId="64" xfId="2" applyFont="1" applyFill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77" fontId="11" fillId="0" borderId="64" xfId="2" applyNumberFormat="1" applyFont="1" applyBorder="1" applyAlignment="1">
      <alignment vertical="center"/>
    </xf>
    <xf numFmtId="177" fontId="11" fillId="0" borderId="13" xfId="2" applyNumberFormat="1" applyFont="1" applyBorder="1" applyAlignment="1">
      <alignment vertical="center"/>
    </xf>
    <xf numFmtId="0" fontId="11" fillId="6" borderId="11" xfId="2" applyFont="1" applyFill="1" applyBorder="1" applyAlignment="1">
      <alignment vertical="center"/>
    </xf>
    <xf numFmtId="0" fontId="11" fillId="6" borderId="0" xfId="2" applyFont="1" applyFill="1" applyBorder="1" applyAlignment="1">
      <alignment vertical="center"/>
    </xf>
    <xf numFmtId="0" fontId="11" fillId="6" borderId="0" xfId="2" applyFont="1" applyFill="1" applyBorder="1" applyAlignment="1">
      <alignment horizontal="center" vertical="center"/>
    </xf>
    <xf numFmtId="0" fontId="11" fillId="6" borderId="76" xfId="2" applyFont="1" applyFill="1" applyBorder="1" applyAlignment="1">
      <alignment vertical="center"/>
    </xf>
    <xf numFmtId="177" fontId="11" fillId="6" borderId="0" xfId="2" applyNumberFormat="1" applyFont="1" applyFill="1" applyBorder="1" applyAlignment="1">
      <alignment vertical="center"/>
    </xf>
    <xf numFmtId="0" fontId="11" fillId="6" borderId="77" xfId="2" applyFont="1" applyFill="1" applyBorder="1" applyAlignment="1">
      <alignment vertical="center"/>
    </xf>
    <xf numFmtId="0" fontId="11" fillId="0" borderId="31" xfId="2" applyFont="1" applyBorder="1" applyAlignment="1">
      <alignment horizontal="left" vertical="center"/>
    </xf>
    <xf numFmtId="0" fontId="13" fillId="0" borderId="78" xfId="1" applyFont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/>
    </xf>
    <xf numFmtId="0" fontId="11" fillId="0" borderId="79" xfId="2" applyFont="1" applyBorder="1" applyAlignment="1">
      <alignment horizontal="center" vertical="center"/>
    </xf>
    <xf numFmtId="9" fontId="11" fillId="3" borderId="80" xfId="4" applyFont="1" applyFill="1" applyBorder="1" applyAlignment="1">
      <alignment horizontal="center" vertical="center"/>
    </xf>
    <xf numFmtId="0" fontId="11" fillId="3" borderId="81" xfId="2" applyFont="1" applyFill="1" applyBorder="1" applyAlignment="1">
      <alignment vertical="center"/>
    </xf>
    <xf numFmtId="0" fontId="11" fillId="6" borderId="36" xfId="2" applyFont="1" applyFill="1" applyBorder="1" applyAlignment="1">
      <alignment vertical="center"/>
    </xf>
    <xf numFmtId="0" fontId="11" fillId="6" borderId="37" xfId="2" applyFont="1" applyFill="1" applyBorder="1" applyAlignment="1">
      <alignment vertical="center"/>
    </xf>
    <xf numFmtId="0" fontId="11" fillId="6" borderId="37" xfId="2" applyFont="1" applyFill="1" applyBorder="1" applyAlignment="1">
      <alignment horizontal="center" vertical="center"/>
    </xf>
    <xf numFmtId="0" fontId="11" fillId="6" borderId="38" xfId="2" applyFont="1" applyFill="1" applyBorder="1" applyAlignment="1">
      <alignment vertical="center"/>
    </xf>
    <xf numFmtId="177" fontId="11" fillId="6" borderId="37" xfId="2" applyNumberFormat="1" applyFont="1" applyFill="1" applyBorder="1" applyAlignment="1">
      <alignment vertical="center"/>
    </xf>
    <xf numFmtId="0" fontId="11" fillId="6" borderId="39" xfId="2" applyFont="1" applyFill="1" applyBorder="1" applyAlignment="1">
      <alignment vertical="center"/>
    </xf>
    <xf numFmtId="0" fontId="11" fillId="2" borderId="8" xfId="2" applyFont="1" applyFill="1" applyBorder="1" applyAlignment="1">
      <alignment horizontal="center" vertical="center"/>
    </xf>
    <xf numFmtId="177" fontId="11" fillId="3" borderId="80" xfId="3" applyNumberFormat="1" applyFont="1" applyFill="1" applyBorder="1" applyAlignment="1">
      <alignment vertical="center"/>
    </xf>
    <xf numFmtId="0" fontId="13" fillId="0" borderId="35" xfId="1" applyFont="1" applyFill="1" applyBorder="1" applyAlignment="1">
      <alignment horizontal="left" vertical="center"/>
    </xf>
    <xf numFmtId="0" fontId="11" fillId="2" borderId="35" xfId="2" applyFont="1" applyFill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3" fillId="0" borderId="83" xfId="1" applyFont="1" applyBorder="1" applyAlignment="1">
      <alignment horizontal="center" vertical="center"/>
    </xf>
    <xf numFmtId="0" fontId="13" fillId="0" borderId="65" xfId="1" applyFont="1" applyFill="1" applyBorder="1" applyAlignment="1">
      <alignment horizontal="left" vertical="center"/>
    </xf>
    <xf numFmtId="9" fontId="11" fillId="3" borderId="29" xfId="4" applyFont="1" applyFill="1" applyBorder="1" applyAlignment="1">
      <alignment horizontal="center" vertical="center"/>
    </xf>
    <xf numFmtId="177" fontId="11" fillId="0" borderId="26" xfId="2" applyNumberFormat="1" applyFont="1" applyBorder="1" applyAlignment="1">
      <alignment vertical="center"/>
    </xf>
    <xf numFmtId="0" fontId="11" fillId="3" borderId="30" xfId="2" applyFont="1" applyFill="1" applyBorder="1" applyAlignment="1">
      <alignment vertical="center"/>
    </xf>
    <xf numFmtId="178" fontId="11" fillId="0" borderId="8" xfId="2" applyNumberFormat="1" applyFont="1" applyBorder="1" applyAlignment="1">
      <alignment vertical="center"/>
    </xf>
    <xf numFmtId="178" fontId="11" fillId="6" borderId="0" xfId="2" applyNumberFormat="1" applyFont="1" applyFill="1" applyBorder="1" applyAlignment="1">
      <alignment vertical="center"/>
    </xf>
    <xf numFmtId="178" fontId="11" fillId="0" borderId="0" xfId="2" applyNumberFormat="1" applyFont="1" applyBorder="1">
      <alignment vertical="center"/>
    </xf>
    <xf numFmtId="0" fontId="11" fillId="0" borderId="84" xfId="2" applyFont="1" applyBorder="1" applyAlignment="1">
      <alignment vertical="center"/>
    </xf>
    <xf numFmtId="0" fontId="11" fillId="0" borderId="85" xfId="2" applyFont="1" applyBorder="1" applyAlignment="1">
      <alignment vertical="center"/>
    </xf>
    <xf numFmtId="0" fontId="11" fillId="0" borderId="86" xfId="2" applyFont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3" borderId="0" xfId="2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10" fillId="2" borderId="0" xfId="2" applyFont="1" applyFill="1" applyBorder="1" applyAlignment="1">
      <alignment horizontal="left" vertical="center"/>
    </xf>
    <xf numFmtId="0" fontId="13" fillId="2" borderId="54" xfId="1" applyFont="1" applyFill="1" applyBorder="1" applyAlignment="1">
      <alignment horizontal="left" vertical="center"/>
    </xf>
    <xf numFmtId="0" fontId="13" fillId="2" borderId="32" xfId="1" applyFont="1" applyFill="1" applyBorder="1" applyAlignment="1">
      <alignment horizontal="left" vertical="center"/>
    </xf>
    <xf numFmtId="0" fontId="13" fillId="2" borderId="51" xfId="1" applyFont="1" applyFill="1" applyBorder="1" applyAlignment="1">
      <alignment horizontal="left" vertical="center"/>
    </xf>
    <xf numFmtId="0" fontId="11" fillId="2" borderId="54" xfId="2" applyFont="1" applyFill="1" applyBorder="1" applyAlignment="1">
      <alignment horizontal="center" vertical="center"/>
    </xf>
    <xf numFmtId="0" fontId="11" fillId="2" borderId="51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left" vertical="center" wrapText="1"/>
    </xf>
    <xf numFmtId="0" fontId="13" fillId="4" borderId="4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9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41" xfId="1" applyFont="1" applyFill="1" applyBorder="1" applyAlignment="1">
      <alignment horizontal="center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3" fillId="4" borderId="42" xfId="1" applyFont="1" applyFill="1" applyBorder="1" applyAlignment="1">
      <alignment horizontal="center" vertical="center"/>
    </xf>
    <xf numFmtId="0" fontId="11" fillId="2" borderId="17" xfId="2" applyFont="1" applyFill="1" applyBorder="1" applyAlignment="1">
      <alignment horizontal="left" vertical="center"/>
    </xf>
    <xf numFmtId="0" fontId="11" fillId="2" borderId="62" xfId="2" applyFont="1" applyFill="1" applyBorder="1" applyAlignment="1">
      <alignment horizontal="left" vertical="center"/>
    </xf>
    <xf numFmtId="0" fontId="11" fillId="2" borderId="63" xfId="2" applyFont="1" applyFill="1" applyBorder="1" applyAlignment="1">
      <alignment horizontal="left" vertical="center"/>
    </xf>
    <xf numFmtId="0" fontId="13" fillId="2" borderId="17" xfId="1" applyFont="1" applyFill="1" applyBorder="1" applyAlignment="1">
      <alignment horizontal="left" vertical="center"/>
    </xf>
    <xf numFmtId="0" fontId="13" fillId="2" borderId="62" xfId="1" applyFont="1" applyFill="1" applyBorder="1" applyAlignment="1">
      <alignment horizontal="left" vertical="center"/>
    </xf>
    <xf numFmtId="0" fontId="13" fillId="2" borderId="63" xfId="1" applyFont="1" applyFill="1" applyBorder="1" applyAlignment="1">
      <alignment horizontal="left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63" xfId="2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vertical="center"/>
    </xf>
    <xf numFmtId="0" fontId="13" fillId="2" borderId="62" xfId="1" applyFont="1" applyFill="1" applyBorder="1" applyAlignment="1">
      <alignment vertical="center"/>
    </xf>
    <xf numFmtId="0" fontId="13" fillId="2" borderId="63" xfId="1" applyFont="1" applyFill="1" applyBorder="1" applyAlignment="1">
      <alignment vertical="center"/>
    </xf>
    <xf numFmtId="0" fontId="13" fillId="2" borderId="65" xfId="1" applyFont="1" applyFill="1" applyBorder="1" applyAlignment="1">
      <alignment horizontal="left" vertical="center"/>
    </xf>
    <xf numFmtId="0" fontId="13" fillId="2" borderId="66" xfId="1" applyFont="1" applyFill="1" applyBorder="1" applyAlignment="1">
      <alignment horizontal="left" vertical="center"/>
    </xf>
    <xf numFmtId="0" fontId="13" fillId="2" borderId="67" xfId="1" applyFont="1" applyFill="1" applyBorder="1" applyAlignment="1">
      <alignment horizontal="left" vertical="center"/>
    </xf>
    <xf numFmtId="0" fontId="11" fillId="2" borderId="48" xfId="2" applyFont="1" applyFill="1" applyBorder="1" applyAlignment="1">
      <alignment horizontal="center" vertical="center"/>
    </xf>
    <xf numFmtId="0" fontId="11" fillId="2" borderId="49" xfId="2" applyFont="1" applyFill="1" applyBorder="1" applyAlignment="1">
      <alignment horizontal="center" vertical="center"/>
    </xf>
    <xf numFmtId="0" fontId="11" fillId="2" borderId="50" xfId="2" applyFont="1" applyFill="1" applyBorder="1" applyAlignment="1">
      <alignment horizontal="center" vertical="center"/>
    </xf>
    <xf numFmtId="0" fontId="11" fillId="2" borderId="62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left" vertical="center"/>
    </xf>
    <xf numFmtId="0" fontId="11" fillId="2" borderId="16" xfId="2" applyFont="1" applyFill="1" applyBorder="1" applyAlignment="1">
      <alignment horizontal="center" vertical="center"/>
    </xf>
    <xf numFmtId="0" fontId="11" fillId="2" borderId="65" xfId="2" applyFont="1" applyFill="1" applyBorder="1" applyAlignment="1">
      <alignment horizontal="left" vertical="center"/>
    </xf>
    <xf numFmtId="0" fontId="11" fillId="2" borderId="66" xfId="2" applyFont="1" applyFill="1" applyBorder="1" applyAlignment="1">
      <alignment horizontal="left" vertical="center"/>
    </xf>
    <xf numFmtId="0" fontId="11" fillId="2" borderId="67" xfId="2" applyFont="1" applyFill="1" applyBorder="1" applyAlignment="1">
      <alignment horizontal="left" vertical="center"/>
    </xf>
    <xf numFmtId="0" fontId="11" fillId="2" borderId="79" xfId="2" applyFont="1" applyFill="1" applyBorder="1" applyAlignment="1">
      <alignment horizontal="left" vertical="center"/>
    </xf>
    <xf numFmtId="0" fontId="11" fillId="2" borderId="13" xfId="2" applyFont="1" applyFill="1" applyBorder="1" applyAlignment="1">
      <alignment horizontal="left" vertical="center"/>
    </xf>
    <xf numFmtId="0" fontId="11" fillId="2" borderId="9" xfId="2" applyFont="1" applyFill="1" applyBorder="1" applyAlignment="1">
      <alignment horizontal="left" vertical="center"/>
    </xf>
    <xf numFmtId="177" fontId="11" fillId="0" borderId="79" xfId="4" applyNumberFormat="1" applyFont="1" applyBorder="1" applyAlignment="1">
      <alignment horizontal="center" vertical="center"/>
    </xf>
    <xf numFmtId="177" fontId="11" fillId="0" borderId="9" xfId="4" applyNumberFormat="1" applyFont="1" applyBorder="1" applyAlignment="1">
      <alignment horizontal="center" vertical="center"/>
    </xf>
    <xf numFmtId="0" fontId="13" fillId="4" borderId="82" xfId="1" applyFont="1" applyFill="1" applyBorder="1" applyAlignment="1">
      <alignment horizontal="center" vertical="center"/>
    </xf>
    <xf numFmtId="0" fontId="11" fillId="2" borderId="35" xfId="2" applyFont="1" applyFill="1" applyBorder="1" applyAlignment="1">
      <alignment horizontal="left" vertical="center"/>
    </xf>
    <xf numFmtId="0" fontId="11" fillId="2" borderId="35" xfId="2" applyFont="1" applyFill="1" applyBorder="1" applyAlignment="1">
      <alignment horizontal="center" vertical="center"/>
    </xf>
    <xf numFmtId="0" fontId="11" fillId="0" borderId="79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</cellXfs>
  <cellStyles count="5">
    <cellStyle name="百分比 3" xfId="4"/>
    <cellStyle name="常规" xfId="0" builtinId="0"/>
    <cellStyle name="常规 3" xfId="2"/>
    <cellStyle name="常规_Sheet1 3" xfId="1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1033462</xdr:colOff>
      <xdr:row>2</xdr:row>
      <xdr:rowOff>51317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1362075" cy="4370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14" name="图片 3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13335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26" name="图片 3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30" name="图片 3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35" name="图片 3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39" name="图片 3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114302</xdr:rowOff>
    </xdr:to>
    <xdr:pic>
      <xdr:nvPicPr>
        <xdr:cNvPr id="346" name="图片 34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35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51" name="图片 3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3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95" name="图片 3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3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03" name="图片 4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09" name="图片 4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13" name="图片 41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18" name="图片 4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7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76" name="图片 4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7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80" name="图片 4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8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84" name="图片 4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8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88" name="图片 4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9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93" name="图片 4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49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97" name="图片 4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01" name="图片 5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05" name="图片 5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09" name="图片 5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13" name="图片 5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18" name="图片 5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2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22" name="图片 5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2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26" name="图片 5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528" name="图片 5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170181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1333500" cy="1130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32" name="图片 5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3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36" name="图片 53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1028700</xdr:colOff>
      <xdr:row>2</xdr:row>
      <xdr:rowOff>47625</xdr:rowOff>
    </xdr:to>
    <xdr:pic>
      <xdr:nvPicPr>
        <xdr:cNvPr id="54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1343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41" name="图片 5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1014861</xdr:colOff>
      <xdr:row>2</xdr:row>
      <xdr:rowOff>51547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1310135" cy="4039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1028701</xdr:colOff>
      <xdr:row>0</xdr:row>
      <xdr:rowOff>170381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1333500" cy="11323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1033462</xdr:colOff>
      <xdr:row>2</xdr:row>
      <xdr:rowOff>51317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1362075" cy="437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abSelected="1" view="pageBreakPreview" topLeftCell="A49" zoomScale="98" zoomScaleNormal="100" zoomScaleSheetLayoutView="98" workbookViewId="0">
      <selection activeCell="N66" sqref="N66"/>
    </sheetView>
  </sheetViews>
  <sheetFormatPr defaultColWidth="9.125" defaultRowHeight="15" customHeight="1" x14ac:dyDescent="0.15"/>
  <cols>
    <col min="1" max="1" width="4.75" style="10" customWidth="1"/>
    <col min="2" max="2" width="15.7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6.75" style="10" customWidth="1"/>
    <col min="14" max="14" width="13.625" style="10" customWidth="1"/>
    <col min="15" max="15" width="17.75" style="10" customWidth="1"/>
    <col min="16" max="16384" width="9.125" style="10"/>
  </cols>
  <sheetData>
    <row r="1" spans="1:16" s="1" customFormat="1" ht="15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6" s="5" customFormat="1" ht="15" customHeight="1" x14ac:dyDescent="0.15">
      <c r="A2" s="152" t="s">
        <v>1</v>
      </c>
      <c r="B2" s="152"/>
      <c r="C2" s="153" t="s">
        <v>2</v>
      </c>
      <c r="D2" s="153"/>
      <c r="E2" s="153"/>
      <c r="F2" s="2" t="s">
        <v>162</v>
      </c>
      <c r="G2" s="3"/>
      <c r="H2" s="3"/>
      <c r="I2" s="157" t="s">
        <v>3</v>
      </c>
      <c r="J2" s="157"/>
      <c r="K2" s="4"/>
      <c r="L2" s="154" t="s">
        <v>4</v>
      </c>
      <c r="M2" s="154"/>
      <c r="N2" s="155" t="s">
        <v>5</v>
      </c>
      <c r="O2" s="155"/>
    </row>
    <row r="3" spans="1:16" s="5" customFormat="1" ht="15" customHeight="1" x14ac:dyDescent="0.15">
      <c r="A3" s="152" t="s">
        <v>6</v>
      </c>
      <c r="B3" s="152"/>
      <c r="C3" s="153" t="s">
        <v>7</v>
      </c>
      <c r="D3" s="153"/>
      <c r="E3" s="153"/>
      <c r="F3" s="2" t="s">
        <v>8</v>
      </c>
      <c r="G3" s="3"/>
      <c r="H3" s="3"/>
      <c r="I3" s="157" t="s">
        <v>9</v>
      </c>
      <c r="J3" s="157"/>
      <c r="K3" s="4"/>
      <c r="L3" s="154" t="s">
        <v>10</v>
      </c>
      <c r="M3" s="154"/>
      <c r="N3" s="155" t="s">
        <v>11</v>
      </c>
      <c r="O3" s="155"/>
    </row>
    <row r="4" spans="1:16" s="5" customFormat="1" ht="15" customHeight="1" x14ac:dyDescent="0.15">
      <c r="A4" s="152" t="s">
        <v>12</v>
      </c>
      <c r="B4" s="152"/>
      <c r="C4" s="153" t="s">
        <v>13</v>
      </c>
      <c r="D4" s="153"/>
      <c r="E4" s="153"/>
      <c r="F4" s="6"/>
      <c r="G4" s="3"/>
      <c r="H4" s="7"/>
      <c r="I4" s="7"/>
      <c r="J4" s="7"/>
      <c r="K4" s="7"/>
      <c r="L4" s="154" t="s">
        <v>14</v>
      </c>
      <c r="M4" s="154"/>
      <c r="N4" s="155" t="s">
        <v>15</v>
      </c>
      <c r="O4" s="155"/>
    </row>
    <row r="5" spans="1:16" ht="15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6" ht="15" customHeight="1" thickTop="1" thickBot="1" x14ac:dyDescent="0.2">
      <c r="A6" s="11" t="s">
        <v>16</v>
      </c>
      <c r="B6" s="163" t="s">
        <v>17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4"/>
    </row>
    <row r="7" spans="1:16" ht="15" customHeight="1" x14ac:dyDescent="0.15">
      <c r="A7" s="165" t="s">
        <v>18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 t="s">
        <v>19</v>
      </c>
      <c r="N7" s="166"/>
      <c r="O7" s="167"/>
      <c r="P7" s="10">
        <v>7.9</v>
      </c>
    </row>
    <row r="8" spans="1:16" ht="15" customHeight="1" x14ac:dyDescent="0.15">
      <c r="A8" s="12" t="s">
        <v>20</v>
      </c>
      <c r="B8" s="13" t="s">
        <v>18</v>
      </c>
      <c r="C8" s="168" t="s">
        <v>21</v>
      </c>
      <c r="D8" s="169"/>
      <c r="E8" s="169"/>
      <c r="F8" s="169"/>
      <c r="G8" s="169"/>
      <c r="H8" s="169"/>
      <c r="I8" s="169"/>
      <c r="J8" s="13" t="s">
        <v>22</v>
      </c>
      <c r="K8" s="13" t="s">
        <v>23</v>
      </c>
      <c r="L8" s="13" t="s">
        <v>24</v>
      </c>
      <c r="M8" s="13" t="s">
        <v>25</v>
      </c>
      <c r="N8" s="13" t="s">
        <v>26</v>
      </c>
      <c r="O8" s="14" t="s">
        <v>27</v>
      </c>
    </row>
    <row r="9" spans="1:16" s="20" customFormat="1" ht="15" customHeight="1" x14ac:dyDescent="0.15">
      <c r="A9" s="15" t="s">
        <v>28</v>
      </c>
      <c r="B9" s="16" t="s">
        <v>29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6" ht="15" customHeight="1" thickBot="1" x14ac:dyDescent="0.2">
      <c r="A10" s="21" t="s">
        <v>160</v>
      </c>
      <c r="B10" s="22" t="s">
        <v>161</v>
      </c>
      <c r="C10" s="23" t="s">
        <v>30</v>
      </c>
      <c r="D10" s="24">
        <v>10</v>
      </c>
      <c r="E10" s="23" t="s">
        <v>31</v>
      </c>
      <c r="F10" s="24">
        <v>5</v>
      </c>
      <c r="G10" s="23" t="s">
        <v>32</v>
      </c>
      <c r="H10" s="24">
        <v>4</v>
      </c>
      <c r="I10" s="23" t="s">
        <v>33</v>
      </c>
      <c r="J10" s="25">
        <v>2</v>
      </c>
      <c r="K10" s="23">
        <v>4</v>
      </c>
      <c r="L10" s="26" t="s">
        <v>34</v>
      </c>
      <c r="M10" s="27">
        <v>740</v>
      </c>
      <c r="N10" s="28">
        <f t="shared" ref="N10" si="0">J10*K10*M10</f>
        <v>5920</v>
      </c>
      <c r="O10" s="29" t="s">
        <v>35</v>
      </c>
    </row>
    <row r="11" spans="1:16" ht="15" customHeight="1" thickTop="1" x14ac:dyDescent="0.15">
      <c r="A11" s="21" t="s">
        <v>36</v>
      </c>
      <c r="B11" s="30" t="s">
        <v>37</v>
      </c>
      <c r="C11" s="23" t="s">
        <v>30</v>
      </c>
      <c r="D11" s="24">
        <v>10</v>
      </c>
      <c r="E11" s="23" t="s">
        <v>31</v>
      </c>
      <c r="F11" s="24">
        <v>4</v>
      </c>
      <c r="G11" s="23" t="s">
        <v>32</v>
      </c>
      <c r="H11" s="24">
        <v>1</v>
      </c>
      <c r="I11" s="23" t="s">
        <v>33</v>
      </c>
      <c r="J11" s="25">
        <v>1</v>
      </c>
      <c r="K11" s="23">
        <v>1</v>
      </c>
      <c r="L11" s="26" t="s">
        <v>34</v>
      </c>
      <c r="M11" s="27">
        <v>540</v>
      </c>
      <c r="N11" s="28">
        <f>J11*K11*M11</f>
        <v>540</v>
      </c>
      <c r="O11" s="31" t="s">
        <v>159</v>
      </c>
    </row>
    <row r="12" spans="1:16" ht="15" customHeight="1" thickBot="1" x14ac:dyDescent="0.2">
      <c r="A12" s="32" t="s">
        <v>39</v>
      </c>
      <c r="B12" s="33"/>
      <c r="C12" s="33"/>
      <c r="D12" s="33"/>
      <c r="E12" s="33"/>
      <c r="F12" s="33"/>
      <c r="G12" s="33"/>
      <c r="H12" s="33"/>
      <c r="I12" s="33"/>
      <c r="J12" s="34"/>
      <c r="K12" s="34"/>
      <c r="L12" s="34"/>
      <c r="M12" s="35"/>
      <c r="N12" s="36">
        <f>SUM(N10:N11)</f>
        <v>6460</v>
      </c>
      <c r="O12" s="37"/>
    </row>
    <row r="13" spans="1:16" ht="15" customHeight="1" x14ac:dyDescent="0.15">
      <c r="A13" s="38" t="s">
        <v>40</v>
      </c>
      <c r="B13" s="39" t="s">
        <v>18</v>
      </c>
      <c r="C13" s="170" t="s">
        <v>21</v>
      </c>
      <c r="D13" s="171"/>
      <c r="E13" s="171"/>
      <c r="F13" s="171"/>
      <c r="G13" s="171"/>
      <c r="H13" s="171"/>
      <c r="I13" s="171"/>
      <c r="J13" s="39" t="s">
        <v>41</v>
      </c>
      <c r="K13" s="39" t="s">
        <v>42</v>
      </c>
      <c r="L13" s="40" t="s">
        <v>24</v>
      </c>
      <c r="M13" s="41" t="s">
        <v>25</v>
      </c>
      <c r="N13" s="39" t="s">
        <v>43</v>
      </c>
      <c r="O13" s="42" t="s">
        <v>27</v>
      </c>
    </row>
    <row r="14" spans="1:16" ht="15" customHeight="1" x14ac:dyDescent="0.15">
      <c r="A14" s="43" t="s">
        <v>44</v>
      </c>
      <c r="B14" s="44" t="s">
        <v>45</v>
      </c>
      <c r="C14" s="44"/>
      <c r="D14" s="44"/>
      <c r="E14" s="44"/>
      <c r="F14" s="44"/>
      <c r="G14" s="44"/>
      <c r="H14" s="44"/>
      <c r="I14" s="44"/>
      <c r="J14" s="45"/>
      <c r="K14" s="45"/>
      <c r="L14" s="45"/>
      <c r="M14" s="46"/>
      <c r="N14" s="44"/>
      <c r="O14" s="47"/>
    </row>
    <row r="15" spans="1:16" ht="15" customHeight="1" x14ac:dyDescent="0.15">
      <c r="A15" s="48" t="s">
        <v>46</v>
      </c>
      <c r="B15" s="49" t="s">
        <v>47</v>
      </c>
      <c r="C15" s="50" t="s">
        <v>48</v>
      </c>
      <c r="D15" s="24">
        <v>10</v>
      </c>
      <c r="E15" s="23" t="s">
        <v>31</v>
      </c>
      <c r="F15" s="24">
        <v>4</v>
      </c>
      <c r="G15" s="23" t="s">
        <v>32</v>
      </c>
      <c r="H15" s="51" t="s">
        <v>49</v>
      </c>
      <c r="I15" s="23" t="s">
        <v>50</v>
      </c>
      <c r="J15" s="52">
        <v>2</v>
      </c>
      <c r="K15" s="52">
        <v>1</v>
      </c>
      <c r="L15" s="26" t="s">
        <v>51</v>
      </c>
      <c r="M15" s="27">
        <v>147</v>
      </c>
      <c r="N15" s="28">
        <f>J15*K15*M15</f>
        <v>294</v>
      </c>
      <c r="O15" s="53" t="s">
        <v>38</v>
      </c>
    </row>
    <row r="16" spans="1:16" ht="15" customHeight="1" x14ac:dyDescent="0.15">
      <c r="A16" s="48" t="s">
        <v>52</v>
      </c>
      <c r="B16" s="49" t="s">
        <v>47</v>
      </c>
      <c r="C16" s="50" t="s">
        <v>48</v>
      </c>
      <c r="D16" s="24">
        <v>10</v>
      </c>
      <c r="E16" s="23" t="s">
        <v>31</v>
      </c>
      <c r="F16" s="24">
        <v>4</v>
      </c>
      <c r="G16" s="23" t="s">
        <v>53</v>
      </c>
      <c r="H16" s="51" t="s">
        <v>54</v>
      </c>
      <c r="I16" s="23" t="s">
        <v>55</v>
      </c>
      <c r="J16" s="52">
        <v>1</v>
      </c>
      <c r="K16" s="52">
        <v>1</v>
      </c>
      <c r="L16" s="26" t="s">
        <v>56</v>
      </c>
      <c r="M16" s="27">
        <v>285</v>
      </c>
      <c r="N16" s="28">
        <f>J16*K16*M16</f>
        <v>285</v>
      </c>
      <c r="O16" s="53" t="s">
        <v>57</v>
      </c>
    </row>
    <row r="17" spans="1:15" ht="15" customHeight="1" x14ac:dyDescent="0.15">
      <c r="A17" s="48" t="s">
        <v>58</v>
      </c>
      <c r="B17" s="49" t="s">
        <v>47</v>
      </c>
      <c r="C17" s="50" t="s">
        <v>59</v>
      </c>
      <c r="D17" s="24">
        <v>10</v>
      </c>
      <c r="E17" s="23" t="s">
        <v>31</v>
      </c>
      <c r="F17" s="24">
        <v>5</v>
      </c>
      <c r="G17" s="23" t="s">
        <v>32</v>
      </c>
      <c r="H17" s="51" t="s">
        <v>60</v>
      </c>
      <c r="I17" s="23" t="s">
        <v>50</v>
      </c>
      <c r="J17" s="52">
        <v>4</v>
      </c>
      <c r="K17" s="52">
        <v>4</v>
      </c>
      <c r="L17" s="26" t="s">
        <v>51</v>
      </c>
      <c r="M17" s="27">
        <v>284</v>
      </c>
      <c r="N17" s="28">
        <f t="shared" ref="N17:N18" si="1">J17*K17*M17</f>
        <v>4544</v>
      </c>
      <c r="O17" s="53" t="s">
        <v>61</v>
      </c>
    </row>
    <row r="18" spans="1:15" ht="15" customHeight="1" x14ac:dyDescent="0.15">
      <c r="A18" s="48" t="s">
        <v>62</v>
      </c>
      <c r="B18" s="49" t="s">
        <v>47</v>
      </c>
      <c r="C18" s="50" t="s">
        <v>59</v>
      </c>
      <c r="D18" s="24">
        <v>10</v>
      </c>
      <c r="E18" s="23" t="s">
        <v>31</v>
      </c>
      <c r="F18" s="24">
        <v>5</v>
      </c>
      <c r="G18" s="23" t="s">
        <v>32</v>
      </c>
      <c r="H18" s="51" t="s">
        <v>33</v>
      </c>
      <c r="I18" s="23" t="s">
        <v>50</v>
      </c>
      <c r="J18" s="52">
        <v>4</v>
      </c>
      <c r="K18" s="52">
        <v>4</v>
      </c>
      <c r="L18" s="26" t="s">
        <v>51</v>
      </c>
      <c r="M18" s="27">
        <v>292</v>
      </c>
      <c r="N18" s="28">
        <f t="shared" si="1"/>
        <v>4672</v>
      </c>
      <c r="O18" s="53" t="s">
        <v>63</v>
      </c>
    </row>
    <row r="19" spans="1:15" ht="15" customHeight="1" thickBot="1" x14ac:dyDescent="0.2">
      <c r="A19" s="54" t="s">
        <v>39</v>
      </c>
      <c r="B19" s="55"/>
      <c r="C19" s="55"/>
      <c r="D19" s="55"/>
      <c r="E19" s="55"/>
      <c r="F19" s="55"/>
      <c r="G19" s="55"/>
      <c r="H19" s="55"/>
      <c r="I19" s="55"/>
      <c r="J19" s="56"/>
      <c r="K19" s="56"/>
      <c r="L19" s="56"/>
      <c r="M19" s="57"/>
      <c r="N19" s="58">
        <f>SUM(N15:N18)</f>
        <v>9795</v>
      </c>
      <c r="O19" s="59"/>
    </row>
    <row r="20" spans="1:15" ht="15" customHeight="1" x14ac:dyDescent="0.15">
      <c r="A20" s="60" t="s">
        <v>20</v>
      </c>
      <c r="B20" s="61" t="s">
        <v>18</v>
      </c>
      <c r="C20" s="172" t="s">
        <v>21</v>
      </c>
      <c r="D20" s="166"/>
      <c r="E20" s="166"/>
      <c r="F20" s="166"/>
      <c r="G20" s="166"/>
      <c r="H20" s="166"/>
      <c r="I20" s="166"/>
      <c r="J20" s="61" t="s">
        <v>41</v>
      </c>
      <c r="K20" s="61" t="s">
        <v>64</v>
      </c>
      <c r="L20" s="62" t="s">
        <v>65</v>
      </c>
      <c r="M20" s="63" t="s">
        <v>25</v>
      </c>
      <c r="N20" s="61" t="s">
        <v>43</v>
      </c>
      <c r="O20" s="64" t="s">
        <v>27</v>
      </c>
    </row>
    <row r="21" spans="1:15" ht="15" customHeight="1" x14ac:dyDescent="0.15">
      <c r="A21" s="65" t="s">
        <v>66</v>
      </c>
      <c r="B21" s="66" t="s">
        <v>67</v>
      </c>
      <c r="C21" s="66"/>
      <c r="D21" s="66"/>
      <c r="E21" s="66"/>
      <c r="F21" s="66"/>
      <c r="G21" s="66"/>
      <c r="H21" s="66"/>
      <c r="I21" s="66"/>
      <c r="J21" s="67"/>
      <c r="K21" s="67"/>
      <c r="L21" s="67"/>
      <c r="M21" s="68"/>
      <c r="N21" s="66"/>
      <c r="O21" s="69"/>
    </row>
    <row r="22" spans="1:15" ht="15" customHeight="1" x14ac:dyDescent="0.15">
      <c r="A22" s="70" t="s">
        <v>68</v>
      </c>
      <c r="B22" s="71" t="s">
        <v>69</v>
      </c>
      <c r="C22" s="173" t="s">
        <v>70</v>
      </c>
      <c r="D22" s="174"/>
      <c r="E22" s="174"/>
      <c r="F22" s="174"/>
      <c r="G22" s="174"/>
      <c r="H22" s="174"/>
      <c r="I22" s="175"/>
      <c r="J22" s="52">
        <v>1</v>
      </c>
      <c r="K22" s="52">
        <v>2</v>
      </c>
      <c r="L22" s="72" t="s">
        <v>71</v>
      </c>
      <c r="M22" s="27">
        <v>200</v>
      </c>
      <c r="N22" s="28">
        <f t="shared" ref="N22" si="2">J22*K22*M22</f>
        <v>400</v>
      </c>
      <c r="O22" s="53" t="s">
        <v>72</v>
      </c>
    </row>
    <row r="23" spans="1:15" ht="15" customHeight="1" x14ac:dyDescent="0.15">
      <c r="A23" s="73" t="s">
        <v>73</v>
      </c>
      <c r="B23" s="71" t="s">
        <v>163</v>
      </c>
      <c r="C23" s="176" t="s">
        <v>74</v>
      </c>
      <c r="D23" s="177"/>
      <c r="E23" s="177"/>
      <c r="F23" s="177"/>
      <c r="G23" s="177"/>
      <c r="H23" s="177"/>
      <c r="I23" s="178"/>
      <c r="J23" s="74">
        <v>3</v>
      </c>
      <c r="K23" s="75">
        <v>1</v>
      </c>
      <c r="L23" s="76" t="s">
        <v>75</v>
      </c>
      <c r="M23" s="77">
        <v>5724.25</v>
      </c>
      <c r="N23" s="78">
        <f>J23*K23*M23</f>
        <v>17172.75</v>
      </c>
      <c r="O23" s="79" t="s">
        <v>158</v>
      </c>
    </row>
    <row r="24" spans="1:15" ht="15" customHeight="1" x14ac:dyDescent="0.15">
      <c r="A24" s="80" t="s">
        <v>76</v>
      </c>
      <c r="B24" s="81" t="s">
        <v>77</v>
      </c>
      <c r="C24" s="173" t="s">
        <v>164</v>
      </c>
      <c r="D24" s="174"/>
      <c r="E24" s="174"/>
      <c r="F24" s="174"/>
      <c r="G24" s="175"/>
      <c r="H24" s="82"/>
      <c r="I24" s="83" t="s">
        <v>78</v>
      </c>
      <c r="J24" s="84">
        <v>1</v>
      </c>
      <c r="K24" s="84">
        <v>1</v>
      </c>
      <c r="L24" s="85" t="s">
        <v>79</v>
      </c>
      <c r="M24" s="86">
        <v>644</v>
      </c>
      <c r="N24" s="87">
        <f t="shared" ref="N24" si="3">J24*K24*M24</f>
        <v>644</v>
      </c>
      <c r="O24" s="88" t="s">
        <v>80</v>
      </c>
    </row>
    <row r="25" spans="1:15" ht="15" customHeight="1" thickBot="1" x14ac:dyDescent="0.2">
      <c r="A25" s="54" t="s">
        <v>39</v>
      </c>
      <c r="B25" s="55"/>
      <c r="C25" s="55"/>
      <c r="D25" s="55"/>
      <c r="E25" s="55"/>
      <c r="F25" s="55"/>
      <c r="G25" s="55"/>
      <c r="H25" s="55"/>
      <c r="I25" s="55"/>
      <c r="J25" s="56"/>
      <c r="K25" s="56"/>
      <c r="L25" s="56"/>
      <c r="M25" s="57"/>
      <c r="N25" s="58">
        <f>SUM(N22:N24)</f>
        <v>18216.75</v>
      </c>
      <c r="O25" s="59"/>
    </row>
    <row r="26" spans="1:15" ht="15" customHeight="1" x14ac:dyDescent="0.15">
      <c r="A26" s="60" t="s">
        <v>20</v>
      </c>
      <c r="B26" s="61" t="s">
        <v>18</v>
      </c>
      <c r="C26" s="172" t="s">
        <v>21</v>
      </c>
      <c r="D26" s="166"/>
      <c r="E26" s="166"/>
      <c r="F26" s="166"/>
      <c r="G26" s="166"/>
      <c r="H26" s="166"/>
      <c r="I26" s="166"/>
      <c r="J26" s="179" t="s">
        <v>81</v>
      </c>
      <c r="K26" s="172"/>
      <c r="L26" s="62" t="s">
        <v>24</v>
      </c>
      <c r="M26" s="63" t="s">
        <v>25</v>
      </c>
      <c r="N26" s="61" t="s">
        <v>43</v>
      </c>
      <c r="O26" s="64" t="s">
        <v>27</v>
      </c>
    </row>
    <row r="27" spans="1:15" ht="15" customHeight="1" x14ac:dyDescent="0.15">
      <c r="A27" s="65" t="s">
        <v>82</v>
      </c>
      <c r="B27" s="66" t="s">
        <v>83</v>
      </c>
      <c r="C27" s="66"/>
      <c r="D27" s="66"/>
      <c r="E27" s="66"/>
      <c r="F27" s="66"/>
      <c r="G27" s="66"/>
      <c r="H27" s="66"/>
      <c r="I27" s="66"/>
      <c r="J27" s="67"/>
      <c r="K27" s="67"/>
      <c r="L27" s="67"/>
      <c r="M27" s="68"/>
      <c r="N27" s="66"/>
      <c r="O27" s="69"/>
    </row>
    <row r="28" spans="1:15" ht="15" customHeight="1" x14ac:dyDescent="0.15">
      <c r="A28" s="89" t="s">
        <v>84</v>
      </c>
      <c r="B28" s="90" t="s">
        <v>85</v>
      </c>
      <c r="C28" s="158" t="s">
        <v>165</v>
      </c>
      <c r="D28" s="159"/>
      <c r="E28" s="159"/>
      <c r="F28" s="159"/>
      <c r="G28" s="159"/>
      <c r="H28" s="159"/>
      <c r="I28" s="160"/>
      <c r="J28" s="161">
        <v>4</v>
      </c>
      <c r="K28" s="162"/>
      <c r="L28" s="76" t="s">
        <v>86</v>
      </c>
      <c r="M28" s="91">
        <v>180</v>
      </c>
      <c r="N28" s="92">
        <f>J28*M28</f>
        <v>720</v>
      </c>
      <c r="O28" s="88"/>
    </row>
    <row r="29" spans="1:15" ht="15" customHeight="1" x14ac:dyDescent="0.15">
      <c r="A29" s="93" t="s">
        <v>87</v>
      </c>
      <c r="B29" s="49" t="s">
        <v>88</v>
      </c>
      <c r="C29" s="183" t="s">
        <v>89</v>
      </c>
      <c r="D29" s="184"/>
      <c r="E29" s="184"/>
      <c r="F29" s="184"/>
      <c r="G29" s="184"/>
      <c r="H29" s="184"/>
      <c r="I29" s="185"/>
      <c r="J29" s="186">
        <v>4</v>
      </c>
      <c r="K29" s="187"/>
      <c r="L29" s="72" t="s">
        <v>51</v>
      </c>
      <c r="M29" s="27">
        <v>0</v>
      </c>
      <c r="N29" s="92">
        <f t="shared" ref="N29:N31" si="4">J29*M29</f>
        <v>0</v>
      </c>
      <c r="O29" s="53"/>
    </row>
    <row r="30" spans="1:15" ht="15" customHeight="1" x14ac:dyDescent="0.15">
      <c r="A30" s="89" t="s">
        <v>90</v>
      </c>
      <c r="B30" s="49" t="s">
        <v>91</v>
      </c>
      <c r="C30" s="183" t="s">
        <v>92</v>
      </c>
      <c r="D30" s="184"/>
      <c r="E30" s="184"/>
      <c r="F30" s="184"/>
      <c r="G30" s="184"/>
      <c r="H30" s="184"/>
      <c r="I30" s="185"/>
      <c r="J30" s="186">
        <v>1</v>
      </c>
      <c r="K30" s="187"/>
      <c r="L30" s="72" t="s">
        <v>51</v>
      </c>
      <c r="M30" s="27">
        <v>7960</v>
      </c>
      <c r="N30" s="94">
        <f t="shared" si="4"/>
        <v>7960</v>
      </c>
      <c r="O30" s="53" t="s">
        <v>93</v>
      </c>
    </row>
    <row r="31" spans="1:15" ht="15" customHeight="1" x14ac:dyDescent="0.15">
      <c r="A31" s="93" t="s">
        <v>94</v>
      </c>
      <c r="B31" s="49" t="s">
        <v>91</v>
      </c>
      <c r="C31" s="183" t="s">
        <v>92</v>
      </c>
      <c r="D31" s="184"/>
      <c r="E31" s="184"/>
      <c r="F31" s="184"/>
      <c r="G31" s="184"/>
      <c r="H31" s="184"/>
      <c r="I31" s="185"/>
      <c r="J31" s="186">
        <v>1</v>
      </c>
      <c r="K31" s="187"/>
      <c r="L31" s="72" t="s">
        <v>95</v>
      </c>
      <c r="M31" s="27">
        <f>1195*8</f>
        <v>9560</v>
      </c>
      <c r="N31" s="92">
        <f t="shared" si="4"/>
        <v>9560</v>
      </c>
      <c r="O31" s="53" t="s">
        <v>96</v>
      </c>
    </row>
    <row r="32" spans="1:15" ht="15" customHeight="1" x14ac:dyDescent="0.15">
      <c r="A32" s="89" t="s">
        <v>97</v>
      </c>
      <c r="B32" s="49" t="s">
        <v>98</v>
      </c>
      <c r="C32" s="188"/>
      <c r="D32" s="189"/>
      <c r="E32" s="189"/>
      <c r="F32" s="189"/>
      <c r="G32" s="189"/>
      <c r="H32" s="189"/>
      <c r="I32" s="190"/>
      <c r="J32" s="95">
        <v>3</v>
      </c>
      <c r="K32" s="95">
        <v>6</v>
      </c>
      <c r="L32" s="72" t="s">
        <v>99</v>
      </c>
      <c r="M32" s="27">
        <v>31</v>
      </c>
      <c r="N32" s="92">
        <f>J32*K32*M32</f>
        <v>558</v>
      </c>
      <c r="O32" s="53" t="s">
        <v>100</v>
      </c>
    </row>
    <row r="33" spans="1:18" ht="15" customHeight="1" x14ac:dyDescent="0.15">
      <c r="A33" s="93" t="s">
        <v>101</v>
      </c>
      <c r="B33" s="96" t="s">
        <v>102</v>
      </c>
      <c r="C33" s="191"/>
      <c r="D33" s="192"/>
      <c r="E33" s="192"/>
      <c r="F33" s="192"/>
      <c r="G33" s="192"/>
      <c r="H33" s="192"/>
      <c r="I33" s="193"/>
      <c r="J33" s="95">
        <v>10</v>
      </c>
      <c r="K33" s="95">
        <v>5</v>
      </c>
      <c r="L33" s="97" t="s">
        <v>103</v>
      </c>
      <c r="M33" s="98">
        <v>12</v>
      </c>
      <c r="N33" s="99">
        <f>J33*K33*M33</f>
        <v>600</v>
      </c>
      <c r="O33" s="100" t="s">
        <v>167</v>
      </c>
    </row>
    <row r="34" spans="1:18" ht="15" customHeight="1" thickBot="1" x14ac:dyDescent="0.2">
      <c r="A34" s="54" t="s">
        <v>39</v>
      </c>
      <c r="B34" s="55"/>
      <c r="C34" s="55"/>
      <c r="D34" s="55"/>
      <c r="E34" s="55"/>
      <c r="F34" s="55"/>
      <c r="G34" s="55"/>
      <c r="H34" s="55"/>
      <c r="I34" s="55"/>
      <c r="J34" s="56"/>
      <c r="K34" s="56"/>
      <c r="L34" s="56"/>
      <c r="M34" s="57"/>
      <c r="N34" s="58">
        <f>SUM(N28:N33)</f>
        <v>19398</v>
      </c>
      <c r="O34" s="59"/>
    </row>
    <row r="35" spans="1:18" ht="15" customHeight="1" x14ac:dyDescent="0.15">
      <c r="A35" s="60" t="s">
        <v>20</v>
      </c>
      <c r="B35" s="61" t="s">
        <v>18</v>
      </c>
      <c r="C35" s="172" t="s">
        <v>21</v>
      </c>
      <c r="D35" s="166"/>
      <c r="E35" s="166"/>
      <c r="F35" s="166"/>
      <c r="G35" s="166"/>
      <c r="H35" s="166"/>
      <c r="I35" s="166"/>
      <c r="J35" s="61" t="s">
        <v>41</v>
      </c>
      <c r="K35" s="61" t="s">
        <v>104</v>
      </c>
      <c r="L35" s="62" t="s">
        <v>24</v>
      </c>
      <c r="M35" s="63" t="s">
        <v>25</v>
      </c>
      <c r="N35" s="61" t="s">
        <v>43</v>
      </c>
      <c r="O35" s="64" t="s">
        <v>27</v>
      </c>
    </row>
    <row r="36" spans="1:18" ht="15" customHeight="1" x14ac:dyDescent="0.15">
      <c r="A36" s="43" t="s">
        <v>105</v>
      </c>
      <c r="B36" s="44" t="s">
        <v>106</v>
      </c>
      <c r="C36" s="44"/>
      <c r="D36" s="44"/>
      <c r="E36" s="44"/>
      <c r="F36" s="44"/>
      <c r="G36" s="44"/>
      <c r="H36" s="44"/>
      <c r="I36" s="44"/>
      <c r="J36" s="45"/>
      <c r="K36" s="45"/>
      <c r="L36" s="45"/>
      <c r="M36" s="46"/>
      <c r="N36" s="44"/>
      <c r="O36" s="47"/>
    </row>
    <row r="37" spans="1:18" ht="15" customHeight="1" x14ac:dyDescent="0.15">
      <c r="A37" s="101" t="s">
        <v>107</v>
      </c>
      <c r="B37" s="102" t="s">
        <v>108</v>
      </c>
      <c r="C37" s="194"/>
      <c r="D37" s="195"/>
      <c r="E37" s="195"/>
      <c r="F37" s="195"/>
      <c r="G37" s="195"/>
      <c r="H37" s="195"/>
      <c r="I37" s="196"/>
      <c r="J37" s="103">
        <v>1</v>
      </c>
      <c r="K37" s="103">
        <v>3</v>
      </c>
      <c r="L37" s="104" t="s">
        <v>109</v>
      </c>
      <c r="M37" s="91">
        <v>400</v>
      </c>
      <c r="N37" s="92">
        <f>J37*K37*M37</f>
        <v>1200</v>
      </c>
      <c r="O37" s="105"/>
    </row>
    <row r="38" spans="1:18" ht="15" customHeight="1" x14ac:dyDescent="0.15">
      <c r="A38" s="48" t="s">
        <v>110</v>
      </c>
      <c r="B38" s="106" t="s">
        <v>111</v>
      </c>
      <c r="C38" s="186"/>
      <c r="D38" s="197"/>
      <c r="E38" s="197"/>
      <c r="F38" s="197"/>
      <c r="G38" s="197"/>
      <c r="H38" s="197"/>
      <c r="I38" s="187"/>
      <c r="J38" s="52">
        <v>4</v>
      </c>
      <c r="K38" s="52">
        <v>6</v>
      </c>
      <c r="L38" s="26" t="s">
        <v>109</v>
      </c>
      <c r="M38" s="27">
        <v>389</v>
      </c>
      <c r="N38" s="28">
        <f>J38*K38*M38</f>
        <v>9336</v>
      </c>
      <c r="O38" s="53" t="s">
        <v>112</v>
      </c>
    </row>
    <row r="39" spans="1:18" ht="15" customHeight="1" x14ac:dyDescent="0.15">
      <c r="A39" s="101" t="s">
        <v>113</v>
      </c>
      <c r="B39" s="106" t="s">
        <v>114</v>
      </c>
      <c r="C39" s="180" t="s">
        <v>115</v>
      </c>
      <c r="D39" s="181"/>
      <c r="E39" s="181"/>
      <c r="F39" s="181"/>
      <c r="G39" s="181"/>
      <c r="H39" s="181"/>
      <c r="I39" s="182"/>
      <c r="J39" s="107">
        <v>1</v>
      </c>
      <c r="K39" s="107">
        <v>8.5</v>
      </c>
      <c r="L39" s="108" t="s">
        <v>116</v>
      </c>
      <c r="M39" s="109">
        <v>711</v>
      </c>
      <c r="N39" s="110">
        <f>J39*K39*M39</f>
        <v>6043.5</v>
      </c>
      <c r="O39" s="111"/>
      <c r="R39" s="112"/>
    </row>
    <row r="40" spans="1:18" ht="15" customHeight="1" x14ac:dyDescent="0.15">
      <c r="A40" s="48" t="s">
        <v>117</v>
      </c>
      <c r="B40" s="113" t="s">
        <v>118</v>
      </c>
      <c r="C40" s="200" t="s">
        <v>119</v>
      </c>
      <c r="D40" s="201"/>
      <c r="E40" s="201"/>
      <c r="F40" s="201"/>
      <c r="G40" s="201"/>
      <c r="H40" s="201"/>
      <c r="I40" s="202"/>
      <c r="J40" s="114">
        <v>1</v>
      </c>
      <c r="K40" s="114">
        <v>5</v>
      </c>
      <c r="L40" s="115" t="s">
        <v>109</v>
      </c>
      <c r="M40" s="98">
        <f>80*7.7874</f>
        <v>622.99199999999996</v>
      </c>
      <c r="N40" s="116">
        <f t="shared" ref="N40" si="5">J40*K40*M40</f>
        <v>3114.96</v>
      </c>
      <c r="O40" s="100" t="s">
        <v>120</v>
      </c>
    </row>
    <row r="41" spans="1:18" ht="15" customHeight="1" x14ac:dyDescent="0.15">
      <c r="A41" s="65" t="s">
        <v>39</v>
      </c>
      <c r="B41" s="66"/>
      <c r="C41" s="66"/>
      <c r="D41" s="66"/>
      <c r="E41" s="66"/>
      <c r="F41" s="66"/>
      <c r="G41" s="66"/>
      <c r="H41" s="66"/>
      <c r="I41" s="66"/>
      <c r="J41" s="67"/>
      <c r="K41" s="67"/>
      <c r="L41" s="67"/>
      <c r="M41" s="68"/>
      <c r="N41" s="117">
        <f>SUM(N37:N40)</f>
        <v>19694.46</v>
      </c>
      <c r="O41" s="69"/>
    </row>
    <row r="42" spans="1:18" ht="15" customHeight="1" thickBot="1" x14ac:dyDescent="0.2">
      <c r="A42" s="118" t="s">
        <v>121</v>
      </c>
      <c r="B42" s="119"/>
      <c r="C42" s="119"/>
      <c r="D42" s="119"/>
      <c r="E42" s="119"/>
      <c r="F42" s="119"/>
      <c r="G42" s="119"/>
      <c r="H42" s="119"/>
      <c r="I42" s="119"/>
      <c r="J42" s="120"/>
      <c r="K42" s="120"/>
      <c r="L42" s="120"/>
      <c r="M42" s="121"/>
      <c r="N42" s="122">
        <f>SUM(N12,N19,N25,N34,N41)</f>
        <v>73564.209999999992</v>
      </c>
      <c r="O42" s="123"/>
    </row>
    <row r="43" spans="1:18" ht="15" customHeight="1" x14ac:dyDescent="0.15">
      <c r="A43" s="60" t="s">
        <v>122</v>
      </c>
      <c r="B43" s="61" t="s">
        <v>18</v>
      </c>
      <c r="C43" s="172" t="s">
        <v>21</v>
      </c>
      <c r="D43" s="166"/>
      <c r="E43" s="166"/>
      <c r="F43" s="166"/>
      <c r="G43" s="166"/>
      <c r="H43" s="166"/>
      <c r="I43" s="166"/>
      <c r="J43" s="179" t="s">
        <v>81</v>
      </c>
      <c r="K43" s="172"/>
      <c r="L43" s="62" t="s">
        <v>24</v>
      </c>
      <c r="M43" s="63" t="s">
        <v>25</v>
      </c>
      <c r="N43" s="61" t="s">
        <v>43</v>
      </c>
      <c r="O43" s="64" t="s">
        <v>27</v>
      </c>
    </row>
    <row r="44" spans="1:18" ht="15" customHeight="1" x14ac:dyDescent="0.15">
      <c r="A44" s="124" t="s">
        <v>123</v>
      </c>
      <c r="B44" s="44" t="s">
        <v>124</v>
      </c>
      <c r="C44" s="44"/>
      <c r="D44" s="44"/>
      <c r="E44" s="44"/>
      <c r="F44" s="44"/>
      <c r="G44" s="44"/>
      <c r="H44" s="44"/>
      <c r="I44" s="44"/>
      <c r="J44" s="45"/>
      <c r="K44" s="45"/>
      <c r="L44" s="45"/>
      <c r="M44" s="46"/>
      <c r="N44" s="44"/>
      <c r="O44" s="47"/>
    </row>
    <row r="45" spans="1:18" ht="15" customHeight="1" x14ac:dyDescent="0.15">
      <c r="A45" s="125" t="s">
        <v>125</v>
      </c>
      <c r="B45" s="126" t="s">
        <v>124</v>
      </c>
      <c r="C45" s="203" t="s">
        <v>126</v>
      </c>
      <c r="D45" s="204"/>
      <c r="E45" s="204"/>
      <c r="F45" s="204"/>
      <c r="G45" s="204"/>
      <c r="H45" s="204"/>
      <c r="I45" s="205"/>
      <c r="J45" s="206">
        <f>N42</f>
        <v>73564.209999999992</v>
      </c>
      <c r="K45" s="207"/>
      <c r="L45" s="127">
        <v>1</v>
      </c>
      <c r="M45" s="128">
        <v>0.08</v>
      </c>
      <c r="N45" s="99">
        <f>J45*M45</f>
        <v>5885.1367999999993</v>
      </c>
      <c r="O45" s="129"/>
    </row>
    <row r="46" spans="1:18" ht="15" customHeight="1" thickBot="1" x14ac:dyDescent="0.2">
      <c r="A46" s="130" t="s">
        <v>39</v>
      </c>
      <c r="B46" s="131"/>
      <c r="C46" s="131"/>
      <c r="D46" s="131"/>
      <c r="E46" s="131"/>
      <c r="F46" s="131"/>
      <c r="G46" s="131"/>
      <c r="H46" s="131"/>
      <c r="I46" s="131"/>
      <c r="J46" s="132"/>
      <c r="K46" s="132"/>
      <c r="L46" s="132"/>
      <c r="M46" s="133"/>
      <c r="N46" s="134">
        <f>SUM(N45:N45)</f>
        <v>5885.1367999999993</v>
      </c>
      <c r="O46" s="135"/>
    </row>
    <row r="47" spans="1:18" ht="15" customHeight="1" x14ac:dyDescent="0.15">
      <c r="A47" s="60" t="s">
        <v>122</v>
      </c>
      <c r="B47" s="61" t="s">
        <v>18</v>
      </c>
      <c r="C47" s="172" t="s">
        <v>21</v>
      </c>
      <c r="D47" s="166"/>
      <c r="E47" s="166"/>
      <c r="F47" s="166"/>
      <c r="G47" s="166"/>
      <c r="H47" s="166"/>
      <c r="I47" s="166"/>
      <c r="J47" s="61" t="s">
        <v>41</v>
      </c>
      <c r="K47" s="61" t="s">
        <v>104</v>
      </c>
      <c r="L47" s="62" t="s">
        <v>24</v>
      </c>
      <c r="M47" s="63" t="s">
        <v>25</v>
      </c>
      <c r="N47" s="61" t="s">
        <v>43</v>
      </c>
      <c r="O47" s="64" t="s">
        <v>27</v>
      </c>
    </row>
    <row r="48" spans="1:18" ht="15" customHeight="1" x14ac:dyDescent="0.15">
      <c r="A48" s="124" t="s">
        <v>127</v>
      </c>
      <c r="B48" s="44" t="s">
        <v>128</v>
      </c>
      <c r="C48" s="44"/>
      <c r="D48" s="44"/>
      <c r="E48" s="44"/>
      <c r="F48" s="44"/>
      <c r="G48" s="44"/>
      <c r="H48" s="44"/>
      <c r="I48" s="44"/>
      <c r="J48" s="45"/>
      <c r="K48" s="45"/>
      <c r="L48" s="45"/>
      <c r="M48" s="46"/>
      <c r="N48" s="44"/>
      <c r="O48" s="47"/>
    </row>
    <row r="49" spans="1:18" ht="15" customHeight="1" x14ac:dyDescent="0.15">
      <c r="A49" s="125" t="s">
        <v>129</v>
      </c>
      <c r="B49" s="126" t="s">
        <v>130</v>
      </c>
      <c r="C49" s="203" t="s">
        <v>131</v>
      </c>
      <c r="D49" s="204"/>
      <c r="E49" s="204"/>
      <c r="F49" s="204"/>
      <c r="G49" s="204"/>
      <c r="H49" s="204"/>
      <c r="I49" s="205"/>
      <c r="J49" s="136"/>
      <c r="K49" s="136"/>
      <c r="L49" s="127" t="s">
        <v>109</v>
      </c>
      <c r="M49" s="137"/>
      <c r="N49" s="99">
        <f>J49*K49*M49</f>
        <v>0</v>
      </c>
      <c r="O49" s="129"/>
    </row>
    <row r="50" spans="1:18" ht="15" customHeight="1" thickBot="1" x14ac:dyDescent="0.2">
      <c r="A50" s="130" t="s">
        <v>39</v>
      </c>
      <c r="B50" s="131"/>
      <c r="C50" s="131"/>
      <c r="D50" s="131"/>
      <c r="E50" s="131"/>
      <c r="F50" s="131"/>
      <c r="G50" s="131"/>
      <c r="H50" s="131"/>
      <c r="I50" s="131"/>
      <c r="J50" s="132"/>
      <c r="K50" s="132"/>
      <c r="L50" s="132"/>
      <c r="M50" s="133"/>
      <c r="N50" s="134">
        <f>SUM(N49:N49)</f>
        <v>0</v>
      </c>
      <c r="O50" s="135"/>
    </row>
    <row r="51" spans="1:18" ht="15" customHeight="1" x14ac:dyDescent="0.15">
      <c r="A51" s="60" t="s">
        <v>122</v>
      </c>
      <c r="B51" s="61" t="s">
        <v>18</v>
      </c>
      <c r="C51" s="179" t="s">
        <v>21</v>
      </c>
      <c r="D51" s="208"/>
      <c r="E51" s="208"/>
      <c r="F51" s="208"/>
      <c r="G51" s="172"/>
      <c r="H51" s="61" t="s">
        <v>132</v>
      </c>
      <c r="I51" s="61" t="s">
        <v>133</v>
      </c>
      <c r="J51" s="179" t="s">
        <v>41</v>
      </c>
      <c r="K51" s="172"/>
      <c r="L51" s="62" t="s">
        <v>134</v>
      </c>
      <c r="M51" s="63" t="s">
        <v>25</v>
      </c>
      <c r="N51" s="61" t="s">
        <v>43</v>
      </c>
      <c r="O51" s="64" t="s">
        <v>27</v>
      </c>
    </row>
    <row r="52" spans="1:18" ht="15" customHeight="1" x14ac:dyDescent="0.15">
      <c r="A52" s="43" t="s">
        <v>135</v>
      </c>
      <c r="B52" s="44" t="s">
        <v>136</v>
      </c>
      <c r="C52" s="44"/>
      <c r="D52" s="44"/>
      <c r="E52" s="44"/>
      <c r="F52" s="44"/>
      <c r="G52" s="44"/>
      <c r="H52" s="44"/>
      <c r="I52" s="44"/>
      <c r="J52" s="45"/>
      <c r="K52" s="45"/>
      <c r="L52" s="45"/>
      <c r="M52" s="46"/>
      <c r="N52" s="44"/>
      <c r="O52" s="47"/>
    </row>
    <row r="53" spans="1:18" ht="15" customHeight="1" x14ac:dyDescent="0.15">
      <c r="A53" s="80" t="s">
        <v>137</v>
      </c>
      <c r="B53" s="138" t="s">
        <v>138</v>
      </c>
      <c r="C53" s="209" t="s">
        <v>166</v>
      </c>
      <c r="D53" s="209"/>
      <c r="E53" s="209"/>
      <c r="F53" s="209"/>
      <c r="G53" s="209"/>
      <c r="H53" s="139" t="s">
        <v>139</v>
      </c>
      <c r="I53" s="139" t="s">
        <v>140</v>
      </c>
      <c r="J53" s="210">
        <v>1</v>
      </c>
      <c r="K53" s="210"/>
      <c r="L53" s="140" t="s">
        <v>141</v>
      </c>
      <c r="M53" s="86">
        <v>4120</v>
      </c>
      <c r="N53" s="87">
        <f>J53*M53</f>
        <v>4120</v>
      </c>
      <c r="O53" s="88" t="s">
        <v>142</v>
      </c>
    </row>
    <row r="54" spans="1:18" ht="15" customHeight="1" x14ac:dyDescent="0.15">
      <c r="A54" s="48" t="s">
        <v>143</v>
      </c>
      <c r="B54" s="106" t="s">
        <v>144</v>
      </c>
      <c r="C54" s="198" t="s">
        <v>145</v>
      </c>
      <c r="D54" s="198"/>
      <c r="E54" s="198"/>
      <c r="F54" s="198"/>
      <c r="G54" s="198"/>
      <c r="H54" s="139" t="s">
        <v>139</v>
      </c>
      <c r="I54" s="139" t="s">
        <v>140</v>
      </c>
      <c r="J54" s="199">
        <v>1</v>
      </c>
      <c r="K54" s="199"/>
      <c r="L54" s="26" t="s">
        <v>141</v>
      </c>
      <c r="M54" s="27">
        <v>12858</v>
      </c>
      <c r="N54" s="28">
        <f t="shared" ref="N54:N56" si="6">J54*M54</f>
        <v>12858</v>
      </c>
      <c r="O54" s="53" t="s">
        <v>157</v>
      </c>
    </row>
    <row r="55" spans="1:18" ht="15" customHeight="1" x14ac:dyDescent="0.15">
      <c r="A55" s="48" t="s">
        <v>146</v>
      </c>
      <c r="B55" s="106" t="s">
        <v>147</v>
      </c>
      <c r="C55" s="198" t="s">
        <v>148</v>
      </c>
      <c r="D55" s="198"/>
      <c r="E55" s="198"/>
      <c r="F55" s="198"/>
      <c r="G55" s="198"/>
      <c r="H55" s="139" t="s">
        <v>139</v>
      </c>
      <c r="I55" s="139" t="s">
        <v>140</v>
      </c>
      <c r="J55" s="199">
        <v>1</v>
      </c>
      <c r="K55" s="199"/>
      <c r="L55" s="26" t="s">
        <v>141</v>
      </c>
      <c r="M55" s="27">
        <v>12900</v>
      </c>
      <c r="N55" s="28">
        <f t="shared" si="6"/>
        <v>12900</v>
      </c>
      <c r="O55" s="53" t="s">
        <v>168</v>
      </c>
    </row>
    <row r="56" spans="1:18" ht="15" customHeight="1" x14ac:dyDescent="0.15">
      <c r="A56" s="48" t="s">
        <v>149</v>
      </c>
      <c r="B56" s="106" t="s">
        <v>150</v>
      </c>
      <c r="C56" s="198" t="s">
        <v>151</v>
      </c>
      <c r="D56" s="198"/>
      <c r="E56" s="198"/>
      <c r="F56" s="198"/>
      <c r="G56" s="198"/>
      <c r="H56" s="139" t="s">
        <v>139</v>
      </c>
      <c r="I56" s="139" t="s">
        <v>140</v>
      </c>
      <c r="J56" s="199">
        <v>0</v>
      </c>
      <c r="K56" s="199"/>
      <c r="L56" s="26" t="s">
        <v>141</v>
      </c>
      <c r="M56" s="27">
        <v>0</v>
      </c>
      <c r="N56" s="28">
        <f t="shared" si="6"/>
        <v>0</v>
      </c>
      <c r="O56" s="53"/>
    </row>
    <row r="57" spans="1:18" ht="15" customHeight="1" x14ac:dyDescent="0.15">
      <c r="A57" s="141"/>
      <c r="B57" s="142" t="s">
        <v>124</v>
      </c>
      <c r="C57" s="214" t="s">
        <v>152</v>
      </c>
      <c r="D57" s="214"/>
      <c r="E57" s="214"/>
      <c r="F57" s="214"/>
      <c r="G57" s="214"/>
      <c r="H57" s="214"/>
      <c r="I57" s="214"/>
      <c r="J57" s="214"/>
      <c r="K57" s="214"/>
      <c r="L57" s="214"/>
      <c r="M57" s="143">
        <v>0.03</v>
      </c>
      <c r="N57" s="144">
        <f>N53*M57</f>
        <v>123.6</v>
      </c>
      <c r="O57" s="145"/>
    </row>
    <row r="58" spans="1:18" ht="15" customHeight="1" thickBot="1" x14ac:dyDescent="0.2">
      <c r="A58" s="130" t="s">
        <v>39</v>
      </c>
      <c r="B58" s="131"/>
      <c r="C58" s="131"/>
      <c r="D58" s="131"/>
      <c r="E58" s="131"/>
      <c r="F58" s="131"/>
      <c r="G58" s="131"/>
      <c r="H58" s="131"/>
      <c r="I58" s="131"/>
      <c r="J58" s="132"/>
      <c r="K58" s="132"/>
      <c r="L58" s="132"/>
      <c r="M58" s="133"/>
      <c r="N58" s="134">
        <f>SUM(N53:N57)</f>
        <v>30001.599999999999</v>
      </c>
      <c r="O58" s="135"/>
    </row>
    <row r="59" spans="1:18" ht="15" customHeight="1" x14ac:dyDescent="0.15">
      <c r="A59" s="60" t="s">
        <v>20</v>
      </c>
      <c r="B59" s="61" t="s">
        <v>18</v>
      </c>
      <c r="C59" s="172" t="s">
        <v>21</v>
      </c>
      <c r="D59" s="166"/>
      <c r="E59" s="166"/>
      <c r="F59" s="166"/>
      <c r="G59" s="166"/>
      <c r="H59" s="166"/>
      <c r="I59" s="166"/>
      <c r="J59" s="179" t="s">
        <v>81</v>
      </c>
      <c r="K59" s="172"/>
      <c r="L59" s="62" t="s">
        <v>24</v>
      </c>
      <c r="M59" s="63" t="s">
        <v>25</v>
      </c>
      <c r="N59" s="61" t="s">
        <v>43</v>
      </c>
      <c r="O59" s="64" t="s">
        <v>27</v>
      </c>
    </row>
    <row r="60" spans="1:18" ht="15" customHeight="1" x14ac:dyDescent="0.15">
      <c r="A60" s="124" t="s">
        <v>153</v>
      </c>
      <c r="B60" s="44" t="s">
        <v>154</v>
      </c>
      <c r="C60" s="44"/>
      <c r="D60" s="44"/>
      <c r="E60" s="44"/>
      <c r="F60" s="44"/>
      <c r="G60" s="44"/>
      <c r="H60" s="44"/>
      <c r="I60" s="44"/>
      <c r="J60" s="45"/>
      <c r="K60" s="45"/>
      <c r="L60" s="45"/>
      <c r="M60" s="46"/>
      <c r="N60" s="44"/>
      <c r="O60" s="47"/>
    </row>
    <row r="61" spans="1:18" ht="15" customHeight="1" x14ac:dyDescent="0.15">
      <c r="A61" s="125" t="s">
        <v>155</v>
      </c>
      <c r="B61" s="126" t="s">
        <v>154</v>
      </c>
      <c r="C61" s="211"/>
      <c r="D61" s="212"/>
      <c r="E61" s="212"/>
      <c r="F61" s="212"/>
      <c r="G61" s="212"/>
      <c r="H61" s="212"/>
      <c r="I61" s="213"/>
      <c r="J61" s="206">
        <f>N42+N46+N50+N58</f>
        <v>109450.94679999998</v>
      </c>
      <c r="K61" s="207"/>
      <c r="L61" s="127"/>
      <c r="M61" s="128">
        <v>0.06</v>
      </c>
      <c r="N61" s="146">
        <f>J61*M61</f>
        <v>6567.0568079999985</v>
      </c>
      <c r="O61" s="129"/>
    </row>
    <row r="62" spans="1:18" ht="15" customHeight="1" x14ac:dyDescent="0.15">
      <c r="A62" s="118" t="s">
        <v>39</v>
      </c>
      <c r="B62" s="119"/>
      <c r="C62" s="119"/>
      <c r="D62" s="119"/>
      <c r="E62" s="119"/>
      <c r="F62" s="119"/>
      <c r="G62" s="119"/>
      <c r="H62" s="119"/>
      <c r="I62" s="119"/>
      <c r="J62" s="120"/>
      <c r="K62" s="120"/>
      <c r="L62" s="120"/>
      <c r="M62" s="121"/>
      <c r="N62" s="147">
        <v>116018.06</v>
      </c>
      <c r="O62" s="123"/>
      <c r="R62" s="148"/>
    </row>
    <row r="63" spans="1:18" ht="15" customHeight="1" thickBot="1" x14ac:dyDescent="0.2">
      <c r="A63" s="32"/>
      <c r="B63" s="33" t="s">
        <v>156</v>
      </c>
      <c r="C63" s="33"/>
      <c r="D63" s="33"/>
      <c r="E63" s="33"/>
      <c r="F63" s="33"/>
      <c r="G63" s="33"/>
      <c r="H63" s="33"/>
      <c r="I63" s="33"/>
      <c r="J63" s="34"/>
      <c r="K63" s="34"/>
      <c r="L63" s="34"/>
      <c r="M63" s="149"/>
      <c r="N63" s="150"/>
      <c r="O63" s="151"/>
      <c r="R63" s="148"/>
    </row>
    <row r="69" spans="10:17" ht="15" customHeight="1" x14ac:dyDescent="0.15">
      <c r="Q69" s="148"/>
    </row>
    <row r="77" spans="10:17" ht="15" customHeight="1" x14ac:dyDescent="0.15">
      <c r="J77" s="10"/>
      <c r="K77" s="10"/>
      <c r="L77" s="10"/>
    </row>
    <row r="78" spans="10:17" ht="15" customHeight="1" x14ac:dyDescent="0.15">
      <c r="J78" s="10"/>
      <c r="K78" s="10"/>
      <c r="L78" s="10"/>
    </row>
    <row r="79" spans="10:17" ht="15" customHeight="1" x14ac:dyDescent="0.15">
      <c r="J79" s="10"/>
      <c r="K79" s="10"/>
      <c r="L79" s="10"/>
    </row>
    <row r="80" spans="10:17" ht="15" customHeight="1" x14ac:dyDescent="0.15">
      <c r="J80" s="10"/>
      <c r="K80" s="10"/>
      <c r="L80" s="10"/>
    </row>
    <row r="81" spans="10:12" ht="15" customHeight="1" x14ac:dyDescent="0.15">
      <c r="J81" s="10"/>
      <c r="K81" s="10"/>
      <c r="L81" s="10"/>
    </row>
    <row r="82" spans="10:12" ht="15" customHeight="1" x14ac:dyDescent="0.15">
      <c r="J82" s="10"/>
      <c r="K82" s="10"/>
      <c r="L82" s="10"/>
    </row>
    <row r="83" spans="10:12" ht="15" customHeight="1" x14ac:dyDescent="0.15">
      <c r="J83" s="10"/>
      <c r="K83" s="10"/>
      <c r="L83" s="10"/>
    </row>
    <row r="84" spans="10:12" ht="15" customHeight="1" x14ac:dyDescent="0.15">
      <c r="J84" s="10"/>
      <c r="K84" s="10"/>
      <c r="L84" s="10"/>
    </row>
    <row r="85" spans="10:12" ht="15" customHeight="1" x14ac:dyDescent="0.15">
      <c r="J85" s="10"/>
      <c r="K85" s="10"/>
      <c r="L85" s="10"/>
    </row>
    <row r="86" spans="10:12" ht="15" customHeight="1" x14ac:dyDescent="0.15">
      <c r="J86" s="10"/>
      <c r="K86" s="10"/>
      <c r="L86" s="10"/>
    </row>
    <row r="87" spans="10:12" ht="15" customHeight="1" x14ac:dyDescent="0.15">
      <c r="J87" s="10"/>
      <c r="K87" s="10"/>
      <c r="L87" s="10"/>
    </row>
    <row r="88" spans="10:12" ht="15" customHeight="1" x14ac:dyDescent="0.15">
      <c r="J88" s="10"/>
      <c r="K88" s="10"/>
      <c r="L88" s="10"/>
    </row>
    <row r="89" spans="10:12" ht="15" customHeight="1" x14ac:dyDescent="0.15">
      <c r="J89" s="10"/>
      <c r="K89" s="10"/>
      <c r="L89" s="10"/>
    </row>
    <row r="90" spans="10:12" ht="15" customHeight="1" x14ac:dyDescent="0.15">
      <c r="J90" s="10"/>
      <c r="K90" s="10"/>
      <c r="L90" s="10"/>
    </row>
    <row r="91" spans="10:12" ht="15" customHeight="1" x14ac:dyDescent="0.15">
      <c r="J91" s="10"/>
      <c r="K91" s="10"/>
      <c r="L91" s="10"/>
    </row>
    <row r="92" spans="10:12" ht="15" customHeight="1" x14ac:dyDescent="0.15">
      <c r="J92" s="10"/>
      <c r="K92" s="10"/>
      <c r="L92" s="10"/>
    </row>
    <row r="93" spans="10:12" ht="15" customHeight="1" x14ac:dyDescent="0.15">
      <c r="J93" s="10"/>
      <c r="K93" s="10"/>
      <c r="L93" s="10"/>
    </row>
    <row r="94" spans="10:12" ht="15" customHeight="1" x14ac:dyDescent="0.15">
      <c r="J94" s="10"/>
      <c r="K94" s="10"/>
      <c r="L94" s="10"/>
    </row>
    <row r="95" spans="10:12" ht="15" customHeight="1" x14ac:dyDescent="0.15">
      <c r="J95" s="10"/>
      <c r="K95" s="10"/>
      <c r="L95" s="10"/>
    </row>
    <row r="96" spans="10:12" ht="15" customHeight="1" x14ac:dyDescent="0.15">
      <c r="J96" s="10"/>
      <c r="K96" s="10"/>
      <c r="L96" s="10"/>
    </row>
    <row r="97" spans="10:12" ht="15" customHeight="1" x14ac:dyDescent="0.15">
      <c r="J97" s="10"/>
      <c r="K97" s="10"/>
      <c r="L97" s="10"/>
    </row>
    <row r="98" spans="10:12" ht="15" customHeight="1" x14ac:dyDescent="0.15">
      <c r="J98" s="10"/>
      <c r="K98" s="10"/>
      <c r="L98" s="10"/>
    </row>
    <row r="99" spans="10:12" ht="15" customHeight="1" x14ac:dyDescent="0.15">
      <c r="J99" s="10"/>
      <c r="K99" s="10"/>
      <c r="L99" s="10"/>
    </row>
    <row r="100" spans="10:12" ht="15" customHeight="1" x14ac:dyDescent="0.15">
      <c r="J100" s="10"/>
      <c r="K100" s="10"/>
      <c r="L100" s="10"/>
    </row>
    <row r="101" spans="10:12" ht="15" customHeight="1" x14ac:dyDescent="0.15">
      <c r="J101" s="10"/>
      <c r="K101" s="10"/>
      <c r="L101" s="10"/>
    </row>
    <row r="102" spans="10:12" ht="15" customHeight="1" x14ac:dyDescent="0.15">
      <c r="J102" s="10"/>
      <c r="K102" s="10"/>
      <c r="L102" s="10"/>
    </row>
    <row r="103" spans="10:12" ht="15" customHeight="1" x14ac:dyDescent="0.15">
      <c r="J103" s="10"/>
      <c r="K103" s="10"/>
      <c r="L103" s="10"/>
    </row>
    <row r="104" spans="10:12" ht="15" customHeight="1" x14ac:dyDescent="0.15">
      <c r="J104" s="10"/>
      <c r="K104" s="10"/>
      <c r="L104" s="10"/>
    </row>
    <row r="105" spans="10:12" ht="15" customHeight="1" x14ac:dyDescent="0.15">
      <c r="J105" s="10"/>
      <c r="K105" s="10"/>
      <c r="L105" s="10"/>
    </row>
    <row r="106" spans="10:12" ht="15" customHeight="1" x14ac:dyDescent="0.15">
      <c r="J106" s="10"/>
      <c r="K106" s="10"/>
      <c r="L106" s="10"/>
    </row>
    <row r="107" spans="10:12" ht="15" customHeight="1" x14ac:dyDescent="0.15">
      <c r="J107" s="10"/>
      <c r="K107" s="10"/>
      <c r="L107" s="10"/>
    </row>
    <row r="108" spans="10:12" ht="15" customHeight="1" x14ac:dyDescent="0.15">
      <c r="J108" s="10"/>
      <c r="K108" s="10"/>
      <c r="L108" s="10"/>
    </row>
    <row r="109" spans="10:12" ht="15" customHeight="1" x14ac:dyDescent="0.15">
      <c r="J109" s="10"/>
      <c r="K109" s="10"/>
      <c r="L109" s="10"/>
    </row>
    <row r="110" spans="10:12" ht="15" customHeight="1" x14ac:dyDescent="0.15">
      <c r="J110" s="10"/>
      <c r="K110" s="10"/>
      <c r="L110" s="10"/>
    </row>
    <row r="111" spans="10:12" ht="15" customHeight="1" x14ac:dyDescent="0.15">
      <c r="J111" s="10"/>
      <c r="K111" s="10"/>
      <c r="L111" s="10"/>
    </row>
    <row r="112" spans="10:12" ht="15" customHeight="1" x14ac:dyDescent="0.15">
      <c r="J112" s="10"/>
      <c r="K112" s="10"/>
      <c r="L112" s="10"/>
    </row>
    <row r="113" spans="10:12" ht="15" customHeight="1" x14ac:dyDescent="0.15">
      <c r="J113" s="10"/>
      <c r="K113" s="10"/>
      <c r="L113" s="10"/>
    </row>
    <row r="114" spans="10:12" ht="15" customHeight="1" x14ac:dyDescent="0.15">
      <c r="J114" s="10"/>
      <c r="K114" s="10"/>
      <c r="L114" s="10"/>
    </row>
    <row r="115" spans="10:12" ht="15" customHeight="1" x14ac:dyDescent="0.15">
      <c r="J115" s="10"/>
      <c r="K115" s="10"/>
      <c r="L115" s="10"/>
    </row>
    <row r="116" spans="10:12" ht="15" customHeight="1" x14ac:dyDescent="0.15">
      <c r="J116" s="10"/>
      <c r="K116" s="10"/>
      <c r="L116" s="10"/>
    </row>
    <row r="117" spans="10:12" ht="15" customHeight="1" x14ac:dyDescent="0.15">
      <c r="J117" s="10"/>
      <c r="K117" s="10"/>
      <c r="L117" s="10"/>
    </row>
    <row r="118" spans="10:12" ht="15" customHeight="1" x14ac:dyDescent="0.15">
      <c r="J118" s="10"/>
      <c r="K118" s="10"/>
      <c r="L118" s="10"/>
    </row>
    <row r="119" spans="10:12" ht="15" customHeight="1" x14ac:dyDescent="0.15">
      <c r="J119" s="10"/>
      <c r="K119" s="10"/>
      <c r="L119" s="10"/>
    </row>
    <row r="120" spans="10:12" ht="15" customHeight="1" x14ac:dyDescent="0.15">
      <c r="J120" s="10"/>
      <c r="K120" s="10"/>
      <c r="L120" s="10"/>
    </row>
    <row r="121" spans="10:12" ht="15" customHeight="1" x14ac:dyDescent="0.15">
      <c r="J121" s="10"/>
      <c r="K121" s="10"/>
      <c r="L121" s="10"/>
    </row>
    <row r="122" spans="10:12" ht="15" customHeight="1" x14ac:dyDescent="0.15">
      <c r="J122" s="10"/>
      <c r="K122" s="10"/>
      <c r="L122" s="10"/>
    </row>
    <row r="123" spans="10:12" ht="15" customHeight="1" x14ac:dyDescent="0.15">
      <c r="J123" s="10"/>
      <c r="K123" s="10"/>
      <c r="L123" s="10"/>
    </row>
    <row r="124" spans="10:12" ht="15" customHeight="1" x14ac:dyDescent="0.15">
      <c r="J124" s="10"/>
      <c r="K124" s="10"/>
      <c r="L124" s="10"/>
    </row>
    <row r="125" spans="10:12" ht="15" customHeight="1" x14ac:dyDescent="0.15">
      <c r="J125" s="10"/>
      <c r="K125" s="10"/>
      <c r="L125" s="10"/>
    </row>
    <row r="126" spans="10:12" ht="15" customHeight="1" x14ac:dyDescent="0.15">
      <c r="J126" s="10"/>
      <c r="K126" s="10"/>
      <c r="L126" s="10"/>
    </row>
    <row r="127" spans="10:12" ht="15" customHeight="1" x14ac:dyDescent="0.15">
      <c r="J127" s="10"/>
      <c r="K127" s="10"/>
      <c r="L127" s="10"/>
    </row>
    <row r="128" spans="10:12" ht="15" customHeight="1" x14ac:dyDescent="0.15">
      <c r="J128" s="10"/>
      <c r="K128" s="10"/>
      <c r="L128" s="10"/>
    </row>
    <row r="129" spans="10:12" ht="15" customHeight="1" x14ac:dyDescent="0.15">
      <c r="J129" s="10"/>
      <c r="K129" s="10"/>
      <c r="L129" s="10"/>
    </row>
    <row r="130" spans="10:12" ht="15" customHeight="1" x14ac:dyDescent="0.15">
      <c r="J130" s="10"/>
      <c r="K130" s="10"/>
      <c r="L130" s="10"/>
    </row>
    <row r="131" spans="10:12" ht="15" customHeight="1" x14ac:dyDescent="0.15">
      <c r="J131" s="10"/>
      <c r="K131" s="10"/>
      <c r="L131" s="10"/>
    </row>
    <row r="132" spans="10:12" ht="15" customHeight="1" x14ac:dyDescent="0.15">
      <c r="J132" s="10"/>
      <c r="K132" s="10"/>
      <c r="L132" s="10"/>
    </row>
    <row r="133" spans="10:12" ht="15" customHeight="1" x14ac:dyDescent="0.15">
      <c r="J133" s="10"/>
      <c r="K133" s="10"/>
      <c r="L133" s="10"/>
    </row>
    <row r="134" spans="10:12" ht="15" customHeight="1" x14ac:dyDescent="0.15">
      <c r="J134" s="10"/>
      <c r="K134" s="10"/>
      <c r="L134" s="10"/>
    </row>
    <row r="135" spans="10:12" ht="15" customHeight="1" x14ac:dyDescent="0.15">
      <c r="J135" s="10"/>
      <c r="K135" s="10"/>
      <c r="L135" s="10"/>
    </row>
    <row r="136" spans="10:12" ht="15" customHeight="1" x14ac:dyDescent="0.15">
      <c r="J136" s="10"/>
      <c r="K136" s="10"/>
      <c r="L136" s="10"/>
    </row>
    <row r="137" spans="10:12" ht="15" customHeight="1" x14ac:dyDescent="0.15">
      <c r="J137" s="10"/>
      <c r="K137" s="10"/>
      <c r="L137" s="10"/>
    </row>
    <row r="138" spans="10:12" ht="15" customHeight="1" x14ac:dyDescent="0.15">
      <c r="J138" s="10"/>
      <c r="K138" s="10"/>
      <c r="L138" s="10"/>
    </row>
    <row r="139" spans="10:12" ht="15" customHeight="1" x14ac:dyDescent="0.15">
      <c r="J139" s="10"/>
      <c r="K139" s="10"/>
      <c r="L139" s="10"/>
    </row>
    <row r="140" spans="10:12" ht="15" customHeight="1" x14ac:dyDescent="0.15">
      <c r="J140" s="10"/>
      <c r="K140" s="10"/>
      <c r="L140" s="10"/>
    </row>
    <row r="141" spans="10:12" ht="15" customHeight="1" x14ac:dyDescent="0.15">
      <c r="J141" s="10"/>
      <c r="K141" s="10"/>
      <c r="L141" s="10"/>
    </row>
  </sheetData>
  <mergeCells count="62">
    <mergeCell ref="C61:I61"/>
    <mergeCell ref="J61:K61"/>
    <mergeCell ref="C55:G55"/>
    <mergeCell ref="J55:K55"/>
    <mergeCell ref="C56:G56"/>
    <mergeCell ref="J56:K56"/>
    <mergeCell ref="C57:L57"/>
    <mergeCell ref="C59:I59"/>
    <mergeCell ref="J59:K59"/>
    <mergeCell ref="C54:G54"/>
    <mergeCell ref="J54:K54"/>
    <mergeCell ref="C40:I40"/>
    <mergeCell ref="C43:I43"/>
    <mergeCell ref="J43:K43"/>
    <mergeCell ref="C45:I45"/>
    <mergeCell ref="J45:K45"/>
    <mergeCell ref="C47:I47"/>
    <mergeCell ref="C49:I49"/>
    <mergeCell ref="C51:G51"/>
    <mergeCell ref="J51:K51"/>
    <mergeCell ref="C53:G53"/>
    <mergeCell ref="J53:K53"/>
    <mergeCell ref="C39:I39"/>
    <mergeCell ref="C29:I29"/>
    <mergeCell ref="J29:K29"/>
    <mergeCell ref="C30:I30"/>
    <mergeCell ref="J30:K30"/>
    <mergeCell ref="C31:I31"/>
    <mergeCell ref="J31:K31"/>
    <mergeCell ref="C32:I32"/>
    <mergeCell ref="C33:I33"/>
    <mergeCell ref="C35:I35"/>
    <mergeCell ref="C37:I37"/>
    <mergeCell ref="C38:I38"/>
    <mergeCell ref="C28:I28"/>
    <mergeCell ref="J28:K28"/>
    <mergeCell ref="B6:O6"/>
    <mergeCell ref="A7:L7"/>
    <mergeCell ref="M7:O7"/>
    <mergeCell ref="C8:I8"/>
    <mergeCell ref="C13:I13"/>
    <mergeCell ref="C20:I20"/>
    <mergeCell ref="C22:I22"/>
    <mergeCell ref="C23:I23"/>
    <mergeCell ref="C24:G24"/>
    <mergeCell ref="C26:I26"/>
    <mergeCell ref="J26:K26"/>
    <mergeCell ref="A4:B4"/>
    <mergeCell ref="C4:E4"/>
    <mergeCell ref="L4:M4"/>
    <mergeCell ref="N4:O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2" type="noConversion"/>
  <dataValidations count="1">
    <dataValidation type="list" allowBlank="1" showInputMessage="1" showErrorMessage="1" sqref="H24 D10:D11 F10:F11">
      <formula1>#REF!</formula1>
    </dataValidation>
  </dataValidations>
  <pageMargins left="0.7" right="0.7" top="0.75" bottom="0.75" header="0.3" footer="0.3"/>
  <pageSetup paperSize="9" scale="76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会议部分</vt:lpstr>
      <vt:lpstr>Sheet2</vt:lpstr>
      <vt:lpstr>Sheet3</vt:lpstr>
      <vt:lpstr>会议部分!Print_Area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2017-11-16T03:23:35Z</dcterms:modified>
</cp:coreProperties>
</file>