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秦皇岛结算" sheetId="1" r:id="rId1"/>
  </sheets>
  <definedNames>
    <definedName name="_xlnm.Print_Area" localSheetId="0">秦皇岛结算!$A$1:$G$55</definedName>
  </definedNames>
  <calcPr calcId="125725"/>
</workbook>
</file>

<file path=xl/calcChain.xml><?xml version="1.0" encoding="utf-8"?>
<calcChain xmlns="http://schemas.openxmlformats.org/spreadsheetml/2006/main">
  <c r="F22" i="1"/>
  <c r="F23"/>
  <c r="F24"/>
  <c r="F25"/>
  <c r="F26"/>
  <c r="F27"/>
  <c r="D11" s="1"/>
  <c r="F30"/>
  <c r="F31"/>
  <c r="F32" s="1"/>
  <c r="F35"/>
  <c r="F36"/>
  <c r="F37"/>
  <c r="F38"/>
  <c r="C39"/>
  <c r="F39" s="1"/>
  <c r="F40" s="1"/>
  <c r="D13" s="1"/>
  <c r="F43"/>
  <c r="F44"/>
  <c r="D14" s="1"/>
  <c r="F46"/>
  <c r="F47"/>
  <c r="D15" s="1"/>
  <c r="F49"/>
  <c r="F50" s="1"/>
  <c r="D16" s="1"/>
  <c r="D12" l="1"/>
  <c r="C53"/>
  <c r="F53" s="1"/>
  <c r="F54" s="1"/>
  <c r="F55" l="1"/>
  <c r="D18" s="1"/>
  <c r="D17"/>
</calcChain>
</file>

<file path=xl/sharedStrings.xml><?xml version="1.0" encoding="utf-8"?>
<sst xmlns="http://schemas.openxmlformats.org/spreadsheetml/2006/main" count="117" uniqueCount="73">
  <si>
    <t>总价</t>
    <phoneticPr fontId="9" type="noConversion"/>
  </si>
  <si>
    <r>
      <t xml:space="preserve">G. Service Charge
</t>
    </r>
    <r>
      <rPr>
        <b/>
        <sz val="10"/>
        <color indexed="8"/>
        <rFont val="宋体"/>
        <family val="3"/>
        <charset val="134"/>
      </rPr>
      <t>服务费</t>
    </r>
    <phoneticPr fontId="9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</si>
  <si>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9" type="noConversion"/>
  </si>
  <si>
    <t>Description
描述</t>
  </si>
  <si>
    <t>Total Price (RMB)
总价（人民币）</t>
  </si>
  <si>
    <t>QTY
数量</t>
  </si>
  <si>
    <t>No. of item
次数</t>
  </si>
  <si>
    <t>Unit Price (RMB)
单价（人民币）</t>
  </si>
  <si>
    <t>Item
项目</t>
  </si>
  <si>
    <r>
      <t xml:space="preserve">G .Service Charge
</t>
    </r>
    <r>
      <rPr>
        <b/>
        <sz val="10"/>
        <color indexed="9"/>
        <rFont val="宋体"/>
        <family val="3"/>
        <charset val="134"/>
      </rPr>
      <t>服务费</t>
    </r>
    <phoneticPr fontId="9" type="noConversion"/>
  </si>
  <si>
    <t>F.Other 
其他</t>
    <phoneticPr fontId="9" type="noConversion"/>
  </si>
  <si>
    <t>境内旅游保险</t>
    <phoneticPr fontId="9" type="noConversion"/>
  </si>
  <si>
    <r>
      <t xml:space="preserve">F.Other 
</t>
    </r>
    <r>
      <rPr>
        <b/>
        <sz val="10"/>
        <color indexed="9"/>
        <rFont val="宋体"/>
        <family val="3"/>
        <charset val="134"/>
      </rPr>
      <t>其他</t>
    </r>
    <phoneticPr fontId="9" type="noConversion"/>
  </si>
  <si>
    <r>
      <t xml:space="preserve">E.staff 
</t>
    </r>
    <r>
      <rPr>
        <b/>
        <sz val="10"/>
        <color indexed="8"/>
        <rFont val="宋体"/>
        <family val="3"/>
        <charset val="134"/>
      </rPr>
      <t>人员</t>
    </r>
    <phoneticPr fontId="9" type="noConversion"/>
  </si>
  <si>
    <t>导游</t>
    <phoneticPr fontId="9" type="noConversion"/>
  </si>
  <si>
    <r>
      <t>E</t>
    </r>
    <r>
      <rPr>
        <b/>
        <sz val="10"/>
        <color indexed="9"/>
        <rFont val="宋体"/>
        <family val="3"/>
        <charset val="134"/>
      </rPr>
      <t>.</t>
    </r>
    <r>
      <rPr>
        <b/>
        <sz val="10"/>
        <color indexed="9"/>
        <rFont val="BMWTypeCondensedRegular"/>
        <family val="2"/>
      </rPr>
      <t xml:space="preserve">staff 
</t>
    </r>
    <r>
      <rPr>
        <b/>
        <sz val="10"/>
        <color indexed="9"/>
        <rFont val="宋体"/>
        <family val="3"/>
        <charset val="134"/>
      </rPr>
      <t>人员</t>
    </r>
    <phoneticPr fontId="9" type="noConversion"/>
  </si>
  <si>
    <r>
      <t xml:space="preserve">D. Scenic Spots
</t>
    </r>
    <r>
      <rPr>
        <b/>
        <sz val="10"/>
        <color indexed="8"/>
        <rFont val="宋体"/>
        <family val="3"/>
        <charset val="134"/>
      </rPr>
      <t>景点</t>
    </r>
    <phoneticPr fontId="9" type="noConversion"/>
  </si>
  <si>
    <r>
      <rPr>
        <sz val="10"/>
        <rFont val="宋体"/>
        <family val="3"/>
        <charset val="134"/>
      </rPr>
      <t>行程中所含景点门票
【北戴河碧螺塔酒吧公园</t>
    </r>
    <r>
      <rPr>
        <sz val="10"/>
        <rFont val="BMWTypeCondensedRegular"/>
        <family val="2"/>
      </rPr>
      <t>100</t>
    </r>
    <r>
      <rPr>
        <sz val="10"/>
        <rFont val="宋体"/>
        <family val="3"/>
        <charset val="134"/>
      </rPr>
      <t>+天下第一关50】</t>
    </r>
    <phoneticPr fontId="9" type="noConversion"/>
  </si>
  <si>
    <t>Tickets
门票</t>
    <phoneticPr fontId="9" type="noConversion"/>
  </si>
  <si>
    <r>
      <t xml:space="preserve">D. Scenic Spots
</t>
    </r>
    <r>
      <rPr>
        <b/>
        <sz val="10"/>
        <color indexed="9"/>
        <rFont val="宋体"/>
        <family val="3"/>
        <charset val="134"/>
      </rPr>
      <t>景点</t>
    </r>
    <phoneticPr fontId="9" type="noConversion"/>
  </si>
  <si>
    <t>C. F&amp;B
餐饮</t>
    <phoneticPr fontId="9" type="noConversion"/>
  </si>
  <si>
    <t>补票税点</t>
    <phoneticPr fontId="9" type="noConversion"/>
  </si>
  <si>
    <t>5</t>
    <phoneticPr fontId="3" type="noConversion"/>
  </si>
  <si>
    <t>四条包子</t>
  </si>
  <si>
    <r>
      <t>Day3</t>
    </r>
    <r>
      <rPr>
        <sz val="10"/>
        <rFont val="宋体"/>
        <family val="3"/>
        <charset val="134"/>
      </rPr>
      <t>午餐</t>
    </r>
    <phoneticPr fontId="9" type="noConversion"/>
  </si>
  <si>
    <t>别墅早餐。</t>
    <phoneticPr fontId="3" type="noConversion"/>
  </si>
  <si>
    <r>
      <t>Day3</t>
    </r>
    <r>
      <rPr>
        <sz val="10"/>
        <rFont val="宋体"/>
        <family val="3"/>
        <charset val="134"/>
      </rPr>
      <t>早餐</t>
    </r>
    <phoneticPr fontId="9" type="noConversion"/>
  </si>
  <si>
    <t>别墅烧烤</t>
  </si>
  <si>
    <r>
      <t>Day2</t>
    </r>
    <r>
      <rPr>
        <sz val="10"/>
        <rFont val="宋体"/>
        <family val="3"/>
        <charset val="134"/>
      </rPr>
      <t>晚餐</t>
    </r>
    <phoneticPr fontId="9" type="noConversion"/>
  </si>
  <si>
    <t>别墅早餐。</t>
    <phoneticPr fontId="9" type="noConversion"/>
  </si>
  <si>
    <r>
      <t>Day2</t>
    </r>
    <r>
      <rPr>
        <sz val="10"/>
        <rFont val="宋体"/>
        <family val="3"/>
        <charset val="134"/>
      </rPr>
      <t>早餐</t>
    </r>
    <phoneticPr fontId="9" type="noConversion"/>
  </si>
  <si>
    <r>
      <t xml:space="preserve">B.Hotel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</si>
  <si>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浅水水湾花园轰趴别墅（不含税）</t>
    <phoneticPr fontId="9" type="noConversion"/>
  </si>
  <si>
    <r>
      <t xml:space="preserve">Hotel Room 
</t>
    </r>
    <r>
      <rPr>
        <sz val="10"/>
        <rFont val="宋体"/>
        <family val="3"/>
        <charset val="134"/>
      </rPr>
      <t>酒店房费</t>
    </r>
    <phoneticPr fontId="9" type="noConversion"/>
  </si>
  <si>
    <r>
      <t xml:space="preserve">B.Hotel
</t>
    </r>
    <r>
      <rPr>
        <b/>
        <sz val="10"/>
        <color indexed="9"/>
        <rFont val="宋体"/>
        <family val="3"/>
        <charset val="134"/>
      </rPr>
      <t>酒店</t>
    </r>
    <phoneticPr fontId="9" type="noConversion"/>
  </si>
  <si>
    <r>
      <t xml:space="preserve">A. 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</si>
  <si>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六次改签服务费+七次退票手续费+补票税点</t>
    <phoneticPr fontId="3" type="noConversion"/>
  </si>
  <si>
    <t>退票改签服务费</t>
    <phoneticPr fontId="9" type="noConversion"/>
  </si>
  <si>
    <t>3</t>
    <phoneticPr fontId="3" type="noConversion"/>
  </si>
  <si>
    <r>
      <rPr>
        <sz val="10"/>
        <rFont val="宋体"/>
        <family val="3"/>
        <charset val="134"/>
      </rPr>
      <t>返程时间：</t>
    </r>
    <r>
      <rPr>
        <sz val="10"/>
        <rFont val="BMWTypeCondensedRegular"/>
        <family val="2"/>
      </rPr>
      <t>2017.6.25</t>
    </r>
    <r>
      <rPr>
        <sz val="10"/>
        <rFont val="宋体"/>
        <family val="3"/>
        <charset val="134"/>
      </rPr>
      <t>；</t>
    </r>
    <r>
      <rPr>
        <sz val="10"/>
        <rFont val="BMWTypeCondensedRegular"/>
        <family val="2"/>
      </rPr>
      <t xml:space="preserve"> G1299 </t>
    </r>
    <r>
      <rPr>
        <sz val="10"/>
        <rFont val="宋体"/>
        <family val="3"/>
        <charset val="134"/>
      </rPr>
      <t>高铁二等座。</t>
    </r>
    <phoneticPr fontId="3" type="noConversion"/>
  </si>
  <si>
    <r>
      <rPr>
        <sz val="10"/>
        <rFont val="宋体"/>
        <family val="3"/>
        <charset val="134"/>
      </rPr>
      <t>秦皇岛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沈阳北（火车）</t>
    </r>
    <phoneticPr fontId="9" type="noConversion"/>
  </si>
  <si>
    <t>4</t>
    <phoneticPr fontId="3" type="noConversion"/>
  </si>
  <si>
    <r>
      <rPr>
        <sz val="10"/>
        <rFont val="宋体"/>
        <family val="3"/>
        <charset val="134"/>
      </rPr>
      <t>返程时间：</t>
    </r>
    <r>
      <rPr>
        <sz val="10"/>
        <rFont val="BMWTypeCondensedRegular"/>
        <family val="2"/>
      </rPr>
      <t>2017.6.25</t>
    </r>
    <r>
      <rPr>
        <sz val="10"/>
        <rFont val="宋体"/>
        <family val="3"/>
        <charset val="134"/>
      </rPr>
      <t>；</t>
    </r>
    <r>
      <rPr>
        <sz val="10"/>
        <rFont val="BMWTypeCondensedRegular"/>
        <family val="2"/>
      </rPr>
      <t xml:space="preserve"> G1211  17:13 - 20:03</t>
    </r>
    <r>
      <rPr>
        <sz val="10"/>
        <rFont val="宋体"/>
        <family val="3"/>
        <charset val="134"/>
      </rPr>
      <t>，高铁二等座。</t>
    </r>
    <phoneticPr fontId="3" type="noConversion"/>
  </si>
  <si>
    <r>
      <rPr>
        <sz val="10"/>
        <rFont val="宋体"/>
        <family val="3"/>
        <charset val="134"/>
      </rPr>
      <t>山海关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沈阳北（火车）</t>
    </r>
    <phoneticPr fontId="9" type="noConversion"/>
  </si>
  <si>
    <t>3</t>
    <phoneticPr fontId="3" type="noConversion"/>
  </si>
  <si>
    <r>
      <rPr>
        <sz val="10"/>
        <rFont val="宋体"/>
        <family val="3"/>
        <charset val="134"/>
      </rPr>
      <t>出发时间：</t>
    </r>
    <r>
      <rPr>
        <sz val="10"/>
        <rFont val="BMWTypeCondensedRegular"/>
        <family val="2"/>
      </rPr>
      <t>2017.6.22</t>
    </r>
    <r>
      <rPr>
        <sz val="10"/>
        <rFont val="宋体"/>
        <family val="3"/>
        <charset val="134"/>
      </rPr>
      <t>；</t>
    </r>
    <r>
      <rPr>
        <sz val="10"/>
        <rFont val="BMWTypeCondensedRegular"/>
        <family val="2"/>
      </rPr>
      <t xml:space="preserve">D30 </t>
    </r>
    <r>
      <rPr>
        <sz val="10"/>
        <rFont val="宋体"/>
        <family val="3"/>
        <charset val="134"/>
      </rPr>
      <t>高铁二等座。</t>
    </r>
    <phoneticPr fontId="3" type="noConversion"/>
  </si>
  <si>
    <r>
      <rPr>
        <sz val="10"/>
        <rFont val="宋体"/>
        <family val="3"/>
        <charset val="134"/>
      </rPr>
      <t>沈阳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北戴河（火车）</t>
    </r>
    <phoneticPr fontId="9" type="noConversion"/>
  </si>
  <si>
    <t>2</t>
    <phoneticPr fontId="3" type="noConversion"/>
  </si>
  <si>
    <r>
      <rPr>
        <sz val="10"/>
        <rFont val="宋体"/>
        <family val="3"/>
        <charset val="134"/>
      </rPr>
      <t>出发时间：</t>
    </r>
    <r>
      <rPr>
        <sz val="10"/>
        <rFont val="BMWTypeCondensedRegular"/>
        <family val="2"/>
      </rPr>
      <t>2017.6.22</t>
    </r>
    <r>
      <rPr>
        <sz val="10"/>
        <rFont val="宋体"/>
        <family val="3"/>
        <charset val="134"/>
      </rPr>
      <t>；推荐火车：</t>
    </r>
    <r>
      <rPr>
        <sz val="10"/>
        <rFont val="BMWTypeCondensedRegular"/>
        <family val="2"/>
      </rPr>
      <t>G1300  13</t>
    </r>
    <r>
      <rPr>
        <sz val="10"/>
        <rFont val="宋体"/>
        <family val="3"/>
        <charset val="134"/>
      </rPr>
      <t>：</t>
    </r>
    <r>
      <rPr>
        <sz val="10"/>
        <rFont val="BMWTypeCondensedRegular"/>
        <family val="2"/>
      </rPr>
      <t>23- 16</t>
    </r>
    <r>
      <rPr>
        <sz val="10"/>
        <rFont val="宋体"/>
        <family val="3"/>
        <charset val="134"/>
      </rPr>
      <t>：</t>
    </r>
    <r>
      <rPr>
        <sz val="10"/>
        <rFont val="BMWTypeCondensedRegular"/>
        <family val="2"/>
      </rPr>
      <t>11</t>
    </r>
    <r>
      <rPr>
        <sz val="10"/>
        <rFont val="宋体"/>
        <family val="3"/>
        <charset val="134"/>
      </rPr>
      <t>，
高铁二等座。</t>
    </r>
    <phoneticPr fontId="3" type="noConversion"/>
  </si>
  <si>
    <r>
      <t xml:space="preserve">A. Shuttle
</t>
    </r>
    <r>
      <rPr>
        <b/>
        <sz val="10"/>
        <color indexed="9"/>
        <rFont val="宋体"/>
        <family val="3"/>
        <charset val="134"/>
      </rPr>
      <t>交通</t>
    </r>
    <phoneticPr fontId="9" type="noConversion"/>
  </si>
  <si>
    <t>DETAILS</t>
    <phoneticPr fontId="9" type="noConversion"/>
  </si>
  <si>
    <t>GRAND- Total共计(Business Tax included)</t>
  </si>
  <si>
    <r>
      <t xml:space="preserve">G .Service Charge
</t>
    </r>
    <r>
      <rPr>
        <b/>
        <sz val="11"/>
        <color indexed="8"/>
        <rFont val="宋体"/>
        <family val="3"/>
        <charset val="134"/>
      </rPr>
      <t>服务费</t>
    </r>
    <phoneticPr fontId="9" type="noConversion"/>
  </si>
  <si>
    <t>G</t>
    <phoneticPr fontId="9" type="noConversion"/>
  </si>
  <si>
    <t>F</t>
  </si>
  <si>
    <t>E</t>
  </si>
  <si>
    <t>D</t>
    <phoneticPr fontId="9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</si>
  <si>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</si>
  <si>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t>C</t>
    <phoneticPr fontId="9" type="noConversion"/>
  </si>
  <si>
    <r>
      <t xml:space="preserve">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</si>
  <si>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B</t>
    <phoneticPr fontId="9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</si>
  <si>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</si>
  <si>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A</t>
    <phoneticPr fontId="9" type="noConversion"/>
  </si>
  <si>
    <t>Remark
备注</t>
  </si>
  <si>
    <t>Budget(RMB)
预算（人民币）</t>
  </si>
  <si>
    <t>SUMMARY( 汇率：)</t>
  </si>
  <si>
    <t>Contact Info.:          Zhonglan  +86-13910193620</t>
    <phoneticPr fontId="9" type="noConversion"/>
  </si>
  <si>
    <t>Agency Address:   Rm1508, Ruichen Int'l Center, No.13 Nongzhanguan South Rd., Chaoyang District, Beijing, China.</t>
    <phoneticPr fontId="9" type="noConversion"/>
  </si>
  <si>
    <t>Agency Name:      China Comfort Travel Group CO., Ltd.</t>
    <phoneticPr fontId="9" type="noConversion"/>
  </si>
  <si>
    <t>Quotation Date:      2017. Apr.  28</t>
    <phoneticPr fontId="9" type="noConversion"/>
  </si>
  <si>
    <t>Project Date:           22th-24th ,Jun,2017</t>
  </si>
  <si>
    <t>Project Name:        2017 BBT-82 Workshop</t>
    <phoneticPr fontId="9" type="noConversion"/>
  </si>
  <si>
    <t>Both in EN &amp; CN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</si>
</sst>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.00_);[Red]\(0.00\)"/>
    <numFmt numFmtId="178" formatCode="0_);[Red]\(0\)"/>
    <numFmt numFmtId="179" formatCode="&quot;¥&quot;#,##0.00_);[Red]\(&quot;¥&quot;#,##0.00\)"/>
  </numFmts>
  <fonts count="22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BMWTypeCondensedRegular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BMWTypeCondensedRegular"/>
      <family val="2"/>
    </font>
    <font>
      <sz val="11"/>
      <name val="BMWTypeCondensedRegular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</font>
    <font>
      <sz val="10"/>
      <color indexed="8"/>
      <name val="宋体"/>
      <family val="3"/>
      <charset val="134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6"/>
      <color indexed="8"/>
      <name val="BMWTypeCondensedRegular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FF0000"/>
      <name val="BMWTypeCondensedRegular"/>
      <family val="2"/>
    </font>
    <font>
      <b/>
      <sz val="16"/>
      <color indexed="8"/>
      <name val="BMWTypeCondensedRegular"/>
      <family val="2"/>
    </font>
    <font>
      <b/>
      <sz val="15"/>
      <color indexed="8"/>
      <name val="BMWTypeCondensed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176" fontId="0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</cellStyleXfs>
  <cellXfs count="137">
    <xf numFmtId="176" fontId="0" fillId="0" borderId="0" xfId="0">
      <alignment vertical="center"/>
    </xf>
    <xf numFmtId="176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0" xfId="0" applyFont="1">
      <alignment vertical="center"/>
    </xf>
    <xf numFmtId="40" fontId="5" fillId="2" borderId="2" xfId="1" applyNumberFormat="1" applyFont="1" applyFill="1" applyBorder="1" applyAlignment="1">
      <alignment horizontal="right" vertical="center" wrapText="1"/>
    </xf>
    <xf numFmtId="177" fontId="5" fillId="2" borderId="3" xfId="1" applyNumberFormat="1" applyFont="1" applyFill="1" applyBorder="1" applyAlignment="1">
      <alignment horizontal="right" vertical="center" wrapText="1"/>
    </xf>
    <xf numFmtId="176" fontId="5" fillId="3" borderId="4" xfId="2" applyNumberFormat="1" applyFont="1" applyFill="1" applyBorder="1" applyAlignment="1">
      <alignment vertical="center" wrapText="1"/>
    </xf>
    <xf numFmtId="176" fontId="5" fillId="3" borderId="5" xfId="2" applyNumberFormat="1" applyFont="1" applyFill="1" applyBorder="1" applyAlignment="1">
      <alignment vertical="center" wrapText="1"/>
    </xf>
    <xf numFmtId="176" fontId="8" fillId="3" borderId="6" xfId="2" applyNumberFormat="1" applyFont="1" applyFill="1" applyBorder="1" applyAlignment="1">
      <alignment vertical="center" wrapText="1"/>
    </xf>
    <xf numFmtId="176" fontId="5" fillId="3" borderId="6" xfId="2" applyNumberFormat="1" applyFont="1" applyFill="1" applyBorder="1" applyAlignment="1">
      <alignment vertical="center" wrapText="1"/>
    </xf>
    <xf numFmtId="176" fontId="10" fillId="0" borderId="2" xfId="1" applyFont="1" applyFill="1" applyBorder="1" applyAlignment="1" applyProtection="1">
      <alignment horizontal="left" vertical="center" wrapText="1"/>
      <protection locked="0"/>
    </xf>
    <xf numFmtId="177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2" applyNumberFormat="1" applyFont="1" applyFill="1" applyBorder="1" applyAlignment="1" applyProtection="1">
      <alignment vertical="center" wrapText="1"/>
      <protection locked="0"/>
    </xf>
    <xf numFmtId="176" fontId="10" fillId="0" borderId="7" xfId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horizontal="center" vertical="center" wrapText="1"/>
    </xf>
    <xf numFmtId="177" fontId="12" fillId="4" borderId="3" xfId="1" applyNumberFormat="1" applyFont="1" applyFill="1" applyBorder="1" applyAlignment="1">
      <alignment horizontal="center" vertical="center" wrapText="1"/>
    </xf>
    <xf numFmtId="176" fontId="12" fillId="4" borderId="3" xfId="1" applyFont="1" applyFill="1" applyBorder="1" applyAlignment="1">
      <alignment horizontal="center" vertical="center" wrapText="1"/>
    </xf>
    <xf numFmtId="176" fontId="12" fillId="4" borderId="7" xfId="1" applyFont="1" applyFill="1" applyBorder="1" applyAlignment="1">
      <alignment horizontal="center" vertical="center" wrapText="1"/>
    </xf>
    <xf numFmtId="176" fontId="2" fillId="0" borderId="0" xfId="0" applyFont="1" applyFill="1">
      <alignment vertical="center"/>
    </xf>
    <xf numFmtId="176" fontId="5" fillId="0" borderId="8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176" fontId="5" fillId="0" borderId="6" xfId="1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horizontal="left" vertical="center" wrapText="1"/>
    </xf>
    <xf numFmtId="177" fontId="14" fillId="5" borderId="3" xfId="1" applyNumberFormat="1" applyFont="1" applyFill="1" applyBorder="1" applyAlignment="1">
      <alignment horizontal="right" vertical="center" wrapText="1"/>
    </xf>
    <xf numFmtId="0" fontId="14" fillId="5" borderId="3" xfId="1" applyNumberFormat="1" applyFont="1" applyFill="1" applyBorder="1" applyAlignment="1">
      <alignment horizontal="center" vertical="center" wrapText="1"/>
    </xf>
    <xf numFmtId="177" fontId="14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5" fillId="5" borderId="3" xfId="1" applyFont="1" applyFill="1" applyBorder="1" applyAlignment="1">
      <alignment horizontal="left" vertical="center" wrapText="1"/>
    </xf>
    <xf numFmtId="49" fontId="14" fillId="5" borderId="7" xfId="1" applyNumberFormat="1" applyFont="1" applyFill="1" applyBorder="1" applyAlignment="1">
      <alignment horizontal="center" vertical="center" wrapText="1"/>
    </xf>
    <xf numFmtId="176" fontId="14" fillId="5" borderId="2" xfId="1" applyNumberFormat="1" applyFont="1" applyFill="1" applyBorder="1" applyAlignment="1">
      <alignment horizontal="left" vertical="center" wrapText="1"/>
    </xf>
    <xf numFmtId="177" fontId="14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15" fillId="5" borderId="3" xfId="1" applyNumberFormat="1" applyFont="1" applyFill="1" applyBorder="1" applyAlignment="1">
      <alignment horizontal="left" vertical="center" wrapText="1"/>
    </xf>
    <xf numFmtId="176" fontId="5" fillId="0" borderId="9" xfId="1" applyFont="1" applyFill="1" applyBorder="1" applyAlignment="1">
      <alignment horizontal="center" vertical="center" wrapText="1"/>
    </xf>
    <xf numFmtId="176" fontId="15" fillId="6" borderId="2" xfId="3" applyFont="1" applyFill="1" applyBorder="1" applyAlignment="1">
      <alignment horizontal="left" vertical="center" wrapText="1"/>
    </xf>
    <xf numFmtId="177" fontId="14" fillId="6" borderId="3" xfId="1" applyNumberFormat="1" applyFont="1" applyFill="1" applyBorder="1" applyAlignment="1">
      <alignment horizontal="right" vertical="center" wrapText="1"/>
    </xf>
    <xf numFmtId="0" fontId="14" fillId="6" borderId="3" xfId="1" applyNumberFormat="1" applyFont="1" applyFill="1" applyBorder="1" applyAlignment="1">
      <alignment horizontal="center" vertical="center" wrapText="1"/>
    </xf>
    <xf numFmtId="177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176" fontId="15" fillId="6" borderId="3" xfId="1" applyFont="1" applyFill="1" applyBorder="1" applyAlignment="1">
      <alignment horizontal="left" vertical="center" wrapText="1"/>
    </xf>
    <xf numFmtId="49" fontId="14" fillId="6" borderId="7" xfId="1" applyNumberFormat="1" applyFont="1" applyFill="1" applyBorder="1" applyAlignment="1">
      <alignment horizontal="center" vertical="center" wrapText="1"/>
    </xf>
    <xf numFmtId="176" fontId="14" fillId="6" borderId="3" xfId="1" applyFont="1" applyFill="1" applyBorder="1" applyAlignment="1">
      <alignment horizontal="left" vertical="center" wrapText="1"/>
    </xf>
    <xf numFmtId="176" fontId="15" fillId="6" borderId="2" xfId="1" applyNumberFormat="1" applyFont="1" applyFill="1" applyBorder="1" applyAlignment="1">
      <alignment horizontal="left" vertical="center" wrapText="1"/>
    </xf>
    <xf numFmtId="178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176" fontId="15" fillId="7" borderId="2" xfId="1" applyFont="1" applyFill="1" applyBorder="1" applyAlignment="1">
      <alignment vertical="center" wrapText="1"/>
    </xf>
    <xf numFmtId="177" fontId="14" fillId="7" borderId="3" xfId="1" applyNumberFormat="1" applyFont="1" applyFill="1" applyBorder="1" applyAlignment="1">
      <alignment horizontal="right" vertical="center" wrapText="1"/>
    </xf>
    <xf numFmtId="0" fontId="14" fillId="7" borderId="3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177" fontId="14" fillId="7" borderId="3" xfId="1" applyNumberFormat="1" applyFont="1" applyFill="1" applyBorder="1" applyAlignment="1">
      <alignment horizontal="center" vertical="center" wrapText="1"/>
    </xf>
    <xf numFmtId="176" fontId="15" fillId="7" borderId="3" xfId="1" applyFont="1" applyFill="1" applyBorder="1" applyAlignment="1">
      <alignment horizontal="left" vertical="center" wrapText="1"/>
    </xf>
    <xf numFmtId="49" fontId="14" fillId="7" borderId="7" xfId="1" applyNumberFormat="1" applyFont="1" applyFill="1" applyBorder="1" applyAlignment="1">
      <alignment horizontal="center" vertical="center" wrapText="1"/>
    </xf>
    <xf numFmtId="176" fontId="14" fillId="7" borderId="3" xfId="1" applyFont="1" applyFill="1" applyBorder="1" applyAlignment="1">
      <alignment horizontal="left" vertical="center" wrapText="1"/>
    </xf>
    <xf numFmtId="178" fontId="10" fillId="7" borderId="1" xfId="0" applyNumberFormat="1" applyFont="1" applyFill="1" applyBorder="1" applyAlignment="1">
      <alignment horizontal="center" vertical="center"/>
    </xf>
    <xf numFmtId="177" fontId="10" fillId="7" borderId="0" xfId="0" applyNumberFormat="1" applyFont="1" applyFill="1" applyBorder="1" applyAlignment="1">
      <alignment horizontal="center" vertical="center"/>
    </xf>
    <xf numFmtId="176" fontId="16" fillId="7" borderId="0" xfId="0" applyFont="1" applyFill="1" applyBorder="1" applyAlignment="1">
      <alignment horizontal="center" vertical="center"/>
    </xf>
    <xf numFmtId="176" fontId="10" fillId="7" borderId="0" xfId="0" applyFont="1" applyFill="1" applyBorder="1" applyAlignment="1">
      <alignment horizontal="left" vertical="center"/>
    </xf>
    <xf numFmtId="177" fontId="16" fillId="7" borderId="0" xfId="0" applyNumberFormat="1" applyFont="1" applyFill="1" applyBorder="1" applyAlignment="1">
      <alignment horizontal="center" vertical="center"/>
    </xf>
    <xf numFmtId="176" fontId="5" fillId="7" borderId="9" xfId="0" applyFont="1" applyFill="1" applyBorder="1" applyAlignment="1">
      <alignment horizontal="left" vertical="center"/>
    </xf>
    <xf numFmtId="177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3" xfId="3" applyFont="1" applyFill="1" applyBorder="1" applyAlignment="1">
      <alignment horizontal="left" vertical="center" wrapText="1"/>
    </xf>
    <xf numFmtId="176" fontId="14" fillId="7" borderId="2" xfId="1" applyFont="1" applyFill="1" applyBorder="1" applyAlignment="1">
      <alignment vertical="center" wrapText="1"/>
    </xf>
    <xf numFmtId="176" fontId="14" fillId="0" borderId="3" xfId="3" applyFont="1" applyFill="1" applyBorder="1" applyAlignment="1">
      <alignment horizontal="left" vertical="center" wrapText="1"/>
    </xf>
    <xf numFmtId="178" fontId="10" fillId="7" borderId="1" xfId="0" applyNumberFormat="1" applyFont="1" applyFill="1" applyBorder="1" applyAlignment="1" applyProtection="1">
      <alignment horizontal="center" vertical="center"/>
    </xf>
    <xf numFmtId="177" fontId="10" fillId="7" borderId="0" xfId="0" applyNumberFormat="1" applyFont="1" applyFill="1" applyBorder="1" applyAlignment="1" applyProtection="1">
      <alignment horizontal="center" vertical="center"/>
    </xf>
    <xf numFmtId="176" fontId="16" fillId="7" borderId="0" xfId="0" applyFont="1" applyFill="1" applyBorder="1" applyAlignment="1" applyProtection="1">
      <alignment horizontal="center" vertical="center"/>
    </xf>
    <xf numFmtId="176" fontId="10" fillId="7" borderId="0" xfId="0" applyFont="1" applyFill="1" applyBorder="1" applyAlignment="1" applyProtection="1">
      <alignment horizontal="left" vertical="center"/>
    </xf>
    <xf numFmtId="177" fontId="16" fillId="7" borderId="0" xfId="0" applyNumberFormat="1" applyFont="1" applyFill="1" applyBorder="1" applyAlignment="1" applyProtection="1">
      <alignment horizontal="center" vertical="center"/>
    </xf>
    <xf numFmtId="176" fontId="5" fillId="7" borderId="9" xfId="0" applyFont="1" applyFill="1" applyBorder="1" applyAlignment="1" applyProtection="1">
      <alignment horizontal="left" vertical="center"/>
    </xf>
    <xf numFmtId="179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5" fillId="2" borderId="3" xfId="1" applyNumberFormat="1" applyFont="1" applyFill="1" applyBorder="1" applyAlignment="1" applyProtection="1">
      <alignment vertical="center" wrapText="1"/>
      <protection locked="0"/>
    </xf>
    <xf numFmtId="176" fontId="10" fillId="0" borderId="2" xfId="2" applyNumberFormat="1" applyFont="1" applyBorder="1" applyAlignment="1" applyProtection="1">
      <alignment vertical="center" wrapText="1"/>
      <protection locked="0"/>
    </xf>
    <xf numFmtId="177" fontId="5" fillId="0" borderId="3" xfId="5" applyNumberFormat="1" applyFont="1" applyBorder="1" applyAlignment="1" applyProtection="1">
      <alignment vertical="center" wrapText="1"/>
      <protection locked="0"/>
    </xf>
    <xf numFmtId="176" fontId="5" fillId="0" borderId="7" xfId="1" applyFont="1" applyFill="1" applyBorder="1" applyAlignment="1" applyProtection="1">
      <alignment horizontal="center" vertical="center" wrapText="1"/>
    </xf>
    <xf numFmtId="177" fontId="8" fillId="0" borderId="3" xfId="5" applyNumberFormat="1" applyFont="1" applyBorder="1" applyAlignment="1" applyProtection="1">
      <alignment vertical="center" wrapText="1"/>
      <protection locked="0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7" fontId="12" fillId="4" borderId="3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7" xfId="1" applyFont="1" applyFill="1" applyBorder="1" applyAlignment="1" applyProtection="1">
      <alignment horizontal="center" vertical="center" wrapText="1"/>
    </xf>
    <xf numFmtId="178" fontId="10" fillId="5" borderId="11" xfId="0" applyNumberFormat="1" applyFont="1" applyFill="1" applyBorder="1" applyAlignment="1" applyProtection="1">
      <alignment horizontal="center" vertical="center"/>
    </xf>
    <xf numFmtId="177" fontId="10" fillId="5" borderId="12" xfId="0" applyNumberFormat="1" applyFont="1" applyFill="1" applyBorder="1" applyAlignment="1" applyProtection="1">
      <alignment horizontal="center" vertical="center"/>
    </xf>
    <xf numFmtId="176" fontId="16" fillId="5" borderId="12" xfId="0" applyFont="1" applyFill="1" applyBorder="1" applyAlignment="1" applyProtection="1">
      <alignment horizontal="center" vertical="center"/>
    </xf>
    <xf numFmtId="176" fontId="10" fillId="5" borderId="12" xfId="0" applyFont="1" applyFill="1" applyBorder="1" applyAlignment="1" applyProtection="1">
      <alignment horizontal="left" vertical="center"/>
    </xf>
    <xf numFmtId="177" fontId="16" fillId="5" borderId="12" xfId="0" applyNumberFormat="1" applyFont="1" applyFill="1" applyBorder="1" applyAlignment="1" applyProtection="1">
      <alignment horizontal="center" vertical="center"/>
    </xf>
    <xf numFmtId="176" fontId="5" fillId="5" borderId="13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vertical="center" wrapText="1"/>
      <protection locked="0"/>
    </xf>
    <xf numFmtId="176" fontId="2" fillId="5" borderId="0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6" applyNumberFormat="1" applyFont="1" applyFill="1" applyBorder="1" applyAlignment="1" applyProtection="1">
      <alignment horizontal="left" vertical="center"/>
      <protection locked="0"/>
    </xf>
    <xf numFmtId="176" fontId="2" fillId="5" borderId="9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Protection="1">
      <alignment vertical="center"/>
      <protection locked="0"/>
    </xf>
    <xf numFmtId="176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19" fillId="5" borderId="0" xfId="6" applyNumberFormat="1" applyFont="1" applyFill="1" applyBorder="1" applyAlignment="1" applyProtection="1">
      <alignment horizontal="left" vertical="center"/>
      <protection locked="0"/>
    </xf>
    <xf numFmtId="176" fontId="20" fillId="5" borderId="1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left" vertical="center"/>
    </xf>
    <xf numFmtId="176" fontId="20" fillId="5" borderId="0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center" vertical="center"/>
    </xf>
    <xf numFmtId="176" fontId="20" fillId="5" borderId="9" xfId="2" applyNumberFormat="1" applyFont="1" applyFill="1" applyBorder="1" applyAlignment="1">
      <alignment horizontal="left" vertical="center"/>
    </xf>
    <xf numFmtId="176" fontId="5" fillId="0" borderId="10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0" fontId="14" fillId="5" borderId="7" xfId="1" applyNumberFormat="1" applyFont="1" applyFill="1" applyBorder="1" applyAlignment="1">
      <alignment horizontal="center" vertical="center" wrapText="1"/>
    </xf>
    <xf numFmtId="176" fontId="8" fillId="3" borderId="17" xfId="2" applyNumberFormat="1" applyFont="1" applyFill="1" applyBorder="1" applyAlignment="1">
      <alignment vertical="center" wrapText="1"/>
    </xf>
    <xf numFmtId="176" fontId="5" fillId="3" borderId="18" xfId="2" applyNumberFormat="1" applyFont="1" applyFill="1" applyBorder="1" applyAlignment="1">
      <alignment vertical="center" wrapText="1"/>
    </xf>
    <xf numFmtId="176" fontId="5" fillId="3" borderId="19" xfId="2" applyNumberFormat="1" applyFont="1" applyFill="1" applyBorder="1" applyAlignment="1">
      <alignment vertical="center" wrapText="1"/>
    </xf>
    <xf numFmtId="177" fontId="5" fillId="2" borderId="20" xfId="1" applyNumberFormat="1" applyFont="1" applyFill="1" applyBorder="1" applyAlignment="1">
      <alignment horizontal="right" vertical="center" wrapText="1"/>
    </xf>
    <xf numFmtId="40" fontId="5" fillId="2" borderId="21" xfId="1" applyNumberFormat="1" applyFont="1" applyFill="1" applyBorder="1" applyAlignment="1">
      <alignment horizontal="right" vertical="center" wrapText="1"/>
    </xf>
    <xf numFmtId="177" fontId="2" fillId="0" borderId="10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5" fillId="0" borderId="10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7" fontId="2" fillId="0" borderId="4" xfId="0" applyNumberFormat="1" applyFont="1" applyBorder="1" applyAlignment="1">
      <alignment horizontal="center" vertical="center"/>
    </xf>
    <xf numFmtId="176" fontId="2" fillId="7" borderId="9" xfId="2" applyNumberFormat="1" applyFont="1" applyFill="1" applyBorder="1">
      <alignment vertical="center"/>
    </xf>
    <xf numFmtId="176" fontId="2" fillId="0" borderId="0" xfId="0" applyFont="1" applyBorder="1">
      <alignment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8" fillId="0" borderId="10" xfId="2" applyNumberFormat="1" applyFont="1" applyBorder="1" applyAlignment="1" applyProtection="1">
      <alignment horizontal="left" vertical="center" wrapText="1"/>
    </xf>
    <xf numFmtId="176" fontId="5" fillId="3" borderId="7" xfId="2" applyNumberFormat="1" applyFont="1" applyFill="1" applyBorder="1" applyAlignment="1" applyProtection="1">
      <alignment horizontal="center" vertical="center" wrapText="1"/>
    </xf>
    <xf numFmtId="176" fontId="5" fillId="3" borderId="3" xfId="2" applyNumberFormat="1" applyFont="1" applyFill="1" applyBorder="1" applyAlignment="1" applyProtection="1">
      <alignment horizontal="center" vertical="center"/>
    </xf>
    <xf numFmtId="40" fontId="5" fillId="2" borderId="10" xfId="4" applyNumberFormat="1" applyFont="1" applyFill="1" applyBorder="1" applyAlignment="1" applyProtection="1">
      <alignment horizontal="right" vertical="center" wrapText="1"/>
    </xf>
    <xf numFmtId="40" fontId="5" fillId="2" borderId="4" xfId="4" applyNumberFormat="1" applyFont="1" applyFill="1" applyBorder="1" applyAlignment="1" applyProtection="1">
      <alignment horizontal="right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  <xf numFmtId="176" fontId="21" fillId="5" borderId="16" xfId="2" applyNumberFormat="1" applyFont="1" applyFill="1" applyBorder="1" applyAlignment="1">
      <alignment horizontal="left" vertical="center"/>
    </xf>
    <xf numFmtId="176" fontId="20" fillId="5" borderId="15" xfId="2" applyNumberFormat="1" applyFont="1" applyFill="1" applyBorder="1" applyAlignment="1">
      <alignment horizontal="left" vertical="center"/>
    </xf>
    <xf numFmtId="176" fontId="20" fillId="5" borderId="14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" fillId="5" borderId="1" xfId="0" applyNumberFormat="1" applyFont="1" applyFill="1" applyBorder="1" applyAlignment="1" applyProtection="1">
      <alignment horizontal="left" vertical="center"/>
      <protection locked="0"/>
    </xf>
    <xf numFmtId="176" fontId="12" fillId="4" borderId="3" xfId="1" applyFont="1" applyFill="1" applyBorder="1" applyAlignment="1" applyProtection="1">
      <alignment horizontal="center" vertical="center" wrapText="1"/>
    </xf>
    <xf numFmtId="176" fontId="12" fillId="4" borderId="10" xfId="1" applyFont="1" applyFill="1" applyBorder="1" applyAlignment="1" applyProtection="1">
      <alignment horizontal="center" vertical="center" wrapText="1"/>
    </xf>
    <xf numFmtId="176" fontId="12" fillId="4" borderId="4" xfId="1" applyFont="1" applyFill="1" applyBorder="1" applyAlignment="1" applyProtection="1">
      <alignment horizontal="center" vertical="center" wrapText="1"/>
    </xf>
  </cellXfs>
  <cellStyles count="8">
    <cellStyle name="Normal 2" xfId="3"/>
    <cellStyle name="Normal_Sheet1" xfId="1"/>
    <cellStyle name="常规" xfId="0" builtinId="0"/>
    <cellStyle name="常规 14" xfId="2"/>
    <cellStyle name="常规 2" xfId="7"/>
    <cellStyle name="常规 3 3" xfId="6"/>
    <cellStyle name="常规 9" xfId="5"/>
    <cellStyle name="千位分隔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zoomScale="80" zoomScaleNormal="80" workbookViewId="0">
      <selection activeCell="G2" sqref="G2"/>
    </sheetView>
  </sheetViews>
  <sheetFormatPr defaultColWidth="11" defaultRowHeight="14.25"/>
  <cols>
    <col min="1" max="1" width="18" style="1" customWidth="1"/>
    <col min="2" max="2" width="28.875" style="1" customWidth="1"/>
    <col min="3" max="3" width="16" style="3" customWidth="1"/>
    <col min="4" max="4" width="11.375" style="1" customWidth="1"/>
    <col min="5" max="5" width="11.125" style="1" customWidth="1"/>
    <col min="6" max="6" width="15.875" style="2" customWidth="1"/>
    <col min="7" max="7" width="52.625" style="1" customWidth="1"/>
    <col min="8" max="16384" width="11" style="1"/>
  </cols>
  <sheetData>
    <row r="1" spans="1:7" ht="20.25">
      <c r="A1" s="128" t="s">
        <v>72</v>
      </c>
      <c r="B1" s="129"/>
      <c r="C1" s="129"/>
      <c r="D1" s="129"/>
      <c r="E1" s="129"/>
      <c r="F1" s="129"/>
      <c r="G1" s="130"/>
    </row>
    <row r="2" spans="1:7" ht="20.25">
      <c r="A2" s="98"/>
      <c r="B2" s="96"/>
      <c r="C2" s="97"/>
      <c r="D2" s="96"/>
      <c r="E2" s="96"/>
      <c r="F2" s="95"/>
      <c r="G2" s="94"/>
    </row>
    <row r="3" spans="1:7">
      <c r="A3" s="90"/>
      <c r="B3" s="105" t="s">
        <v>71</v>
      </c>
      <c r="C3" s="88"/>
      <c r="D3" s="105"/>
      <c r="E3" s="92"/>
      <c r="F3" s="88"/>
      <c r="G3" s="91"/>
    </row>
    <row r="4" spans="1:7">
      <c r="A4" s="90"/>
      <c r="B4" s="89" t="s">
        <v>70</v>
      </c>
      <c r="C4" s="88"/>
      <c r="D4" s="105"/>
      <c r="E4" s="92"/>
      <c r="F4" s="88"/>
      <c r="G4" s="91"/>
    </row>
    <row r="5" spans="1:7">
      <c r="A5" s="90"/>
      <c r="B5" s="93" t="s">
        <v>69</v>
      </c>
      <c r="C5" s="88"/>
      <c r="D5" s="105"/>
      <c r="E5" s="92"/>
      <c r="F5" s="88"/>
      <c r="G5" s="91"/>
    </row>
    <row r="6" spans="1:7" ht="27" customHeight="1">
      <c r="A6" s="90"/>
      <c r="B6" s="131" t="s">
        <v>68</v>
      </c>
      <c r="C6" s="131"/>
      <c r="D6" s="131"/>
      <c r="E6" s="131"/>
      <c r="F6" s="131"/>
      <c r="G6" s="85"/>
    </row>
    <row r="7" spans="1:7" ht="28.5" customHeight="1">
      <c r="A7" s="90"/>
      <c r="B7" s="131" t="s">
        <v>67</v>
      </c>
      <c r="C7" s="132"/>
      <c r="D7" s="132"/>
      <c r="E7" s="132"/>
      <c r="F7" s="132"/>
      <c r="G7" s="133"/>
    </row>
    <row r="8" spans="1:7">
      <c r="A8" s="90"/>
      <c r="B8" s="89" t="s">
        <v>66</v>
      </c>
      <c r="C8" s="88"/>
      <c r="D8" s="87"/>
      <c r="E8" s="87"/>
      <c r="F8" s="86"/>
      <c r="G8" s="85"/>
    </row>
    <row r="9" spans="1:7" ht="20.25">
      <c r="A9" s="84" t="s">
        <v>65</v>
      </c>
      <c r="B9" s="82"/>
      <c r="C9" s="83"/>
      <c r="D9" s="82"/>
      <c r="E9" s="81"/>
      <c r="F9" s="80"/>
      <c r="G9" s="79"/>
    </row>
    <row r="10" spans="1:7" ht="31.5" customHeight="1">
      <c r="A10" s="78"/>
      <c r="B10" s="134" t="s">
        <v>8</v>
      </c>
      <c r="C10" s="134"/>
      <c r="D10" s="135" t="s">
        <v>64</v>
      </c>
      <c r="E10" s="136"/>
      <c r="F10" s="77" t="s">
        <v>63</v>
      </c>
      <c r="G10" s="76" t="s">
        <v>3</v>
      </c>
    </row>
    <row r="11" spans="1:7" ht="30" customHeight="1">
      <c r="A11" s="74" t="s">
        <v>62</v>
      </c>
      <c r="B11" s="99" t="s">
        <v>61</v>
      </c>
      <c r="C11" s="100"/>
      <c r="D11" s="112">
        <f>F27</f>
        <v>3906.89</v>
      </c>
      <c r="E11" s="116"/>
      <c r="F11" s="73"/>
      <c r="G11" s="72"/>
    </row>
    <row r="12" spans="1:7" ht="26.1" customHeight="1">
      <c r="A12" s="74" t="s">
        <v>60</v>
      </c>
      <c r="B12" s="99" t="s">
        <v>59</v>
      </c>
      <c r="C12" s="100"/>
      <c r="D12" s="112">
        <f>F32</f>
        <v>10800</v>
      </c>
      <c r="E12" s="116"/>
      <c r="F12" s="73"/>
      <c r="G12" s="72"/>
    </row>
    <row r="13" spans="1:7" ht="26.1" customHeight="1">
      <c r="A13" s="74" t="s">
        <v>58</v>
      </c>
      <c r="B13" s="99" t="s">
        <v>57</v>
      </c>
      <c r="C13" s="100"/>
      <c r="D13" s="112">
        <f>F40</f>
        <v>972</v>
      </c>
      <c r="E13" s="116"/>
      <c r="F13" s="73"/>
      <c r="G13" s="72"/>
    </row>
    <row r="14" spans="1:7" ht="26.1" customHeight="1">
      <c r="A14" s="74" t="s">
        <v>56</v>
      </c>
      <c r="B14" s="99" t="s">
        <v>16</v>
      </c>
      <c r="C14" s="100"/>
      <c r="D14" s="112">
        <f>F44</f>
        <v>2700</v>
      </c>
      <c r="E14" s="113"/>
      <c r="F14" s="73"/>
      <c r="G14" s="72"/>
    </row>
    <row r="15" spans="1:7" ht="26.1" customHeight="1">
      <c r="A15" s="74" t="s">
        <v>55</v>
      </c>
      <c r="B15" s="114" t="s">
        <v>13</v>
      </c>
      <c r="C15" s="115"/>
      <c r="D15" s="112">
        <f>F47</f>
        <v>0</v>
      </c>
      <c r="E15" s="116"/>
      <c r="F15" s="75"/>
      <c r="G15" s="72"/>
    </row>
    <row r="16" spans="1:7" ht="32.25" customHeight="1">
      <c r="A16" s="74" t="s">
        <v>54</v>
      </c>
      <c r="B16" s="121" t="s">
        <v>10</v>
      </c>
      <c r="C16" s="115"/>
      <c r="D16" s="112">
        <f>F50</f>
        <v>510</v>
      </c>
      <c r="E16" s="116"/>
      <c r="F16" s="73"/>
      <c r="G16" s="72"/>
    </row>
    <row r="17" spans="1:7" ht="28.5" customHeight="1">
      <c r="A17" s="74" t="s">
        <v>53</v>
      </c>
      <c r="B17" s="121" t="s">
        <v>52</v>
      </c>
      <c r="C17" s="115"/>
      <c r="D17" s="112">
        <f>F54</f>
        <v>1511.1112000000001</v>
      </c>
      <c r="E17" s="113"/>
      <c r="F17" s="73"/>
      <c r="G17" s="72"/>
    </row>
    <row r="18" spans="1:7" ht="22.5" customHeight="1">
      <c r="A18" s="122" t="s">
        <v>51</v>
      </c>
      <c r="B18" s="123"/>
      <c r="C18" s="123"/>
      <c r="D18" s="124">
        <f>F55</f>
        <v>20400.001199999999</v>
      </c>
      <c r="E18" s="125"/>
      <c r="F18" s="71"/>
      <c r="G18" s="70"/>
    </row>
    <row r="19" spans="1:7" ht="20.25">
      <c r="A19" s="69" t="s">
        <v>50</v>
      </c>
      <c r="B19" s="67"/>
      <c r="C19" s="68"/>
      <c r="D19" s="67"/>
      <c r="E19" s="66"/>
      <c r="F19" s="65"/>
      <c r="G19" s="64"/>
    </row>
    <row r="20" spans="1:7" ht="20.25">
      <c r="A20" s="59"/>
      <c r="B20" s="57"/>
      <c r="C20" s="58"/>
      <c r="D20" s="57"/>
      <c r="E20" s="56"/>
      <c r="F20" s="55"/>
      <c r="G20" s="54"/>
    </row>
    <row r="21" spans="1:7" ht="29.25" customHeight="1">
      <c r="A21" s="22" t="s">
        <v>49</v>
      </c>
      <c r="B21" s="21" t="s">
        <v>8</v>
      </c>
      <c r="C21" s="20" t="s">
        <v>7</v>
      </c>
      <c r="D21" s="21" t="s">
        <v>6</v>
      </c>
      <c r="E21" s="21" t="s">
        <v>5</v>
      </c>
      <c r="F21" s="20" t="s">
        <v>4</v>
      </c>
      <c r="G21" s="19" t="s">
        <v>3</v>
      </c>
    </row>
    <row r="22" spans="1:7" s="6" customFormat="1" ht="50.25" customHeight="1">
      <c r="A22" s="52">
        <v>1</v>
      </c>
      <c r="B22" s="63" t="s">
        <v>46</v>
      </c>
      <c r="C22" s="60">
        <v>125</v>
      </c>
      <c r="D22" s="49">
        <v>1</v>
      </c>
      <c r="E22" s="49">
        <v>10</v>
      </c>
      <c r="F22" s="47">
        <f>C22*D22*E22</f>
        <v>1250</v>
      </c>
      <c r="G22" s="62" t="s">
        <v>48</v>
      </c>
    </row>
    <row r="23" spans="1:7" s="6" customFormat="1" ht="50.25" customHeight="1">
      <c r="A23" s="52" t="s">
        <v>47</v>
      </c>
      <c r="B23" s="63" t="s">
        <v>46</v>
      </c>
      <c r="C23" s="60">
        <v>118.5</v>
      </c>
      <c r="D23" s="49">
        <v>1</v>
      </c>
      <c r="E23" s="49">
        <v>5</v>
      </c>
      <c r="F23" s="47">
        <f>C23*D23*E23</f>
        <v>592.5</v>
      </c>
      <c r="G23" s="62" t="s">
        <v>45</v>
      </c>
    </row>
    <row r="24" spans="1:7" s="6" customFormat="1" ht="48" customHeight="1">
      <c r="A24" s="52" t="s">
        <v>44</v>
      </c>
      <c r="B24" s="63" t="s">
        <v>43</v>
      </c>
      <c r="C24" s="60">
        <v>113.5</v>
      </c>
      <c r="D24" s="49">
        <v>1</v>
      </c>
      <c r="E24" s="49">
        <v>16</v>
      </c>
      <c r="F24" s="47">
        <f>C24*D24*E24</f>
        <v>1816</v>
      </c>
      <c r="G24" s="62" t="s">
        <v>42</v>
      </c>
    </row>
    <row r="25" spans="1:7" s="6" customFormat="1" ht="48" customHeight="1">
      <c r="A25" s="52" t="s">
        <v>41</v>
      </c>
      <c r="B25" s="63" t="s">
        <v>40</v>
      </c>
      <c r="C25" s="60">
        <v>125</v>
      </c>
      <c r="D25" s="49">
        <v>1</v>
      </c>
      <c r="E25" s="49">
        <v>1</v>
      </c>
      <c r="F25" s="47">
        <f>C25*D25*E25</f>
        <v>125</v>
      </c>
      <c r="G25" s="62" t="s">
        <v>39</v>
      </c>
    </row>
    <row r="26" spans="1:7" s="6" customFormat="1" ht="42.75" customHeight="1">
      <c r="A26" s="52" t="s">
        <v>38</v>
      </c>
      <c r="B26" s="61" t="s">
        <v>37</v>
      </c>
      <c r="C26" s="60">
        <v>123.39</v>
      </c>
      <c r="D26" s="49">
        <v>1</v>
      </c>
      <c r="E26" s="49">
        <v>1</v>
      </c>
      <c r="F26" s="47">
        <f>C26*D26*E26</f>
        <v>123.39</v>
      </c>
      <c r="G26" s="46" t="s">
        <v>36</v>
      </c>
    </row>
    <row r="27" spans="1:7" s="6" customFormat="1" ht="50.25" customHeight="1">
      <c r="A27" s="126" t="s">
        <v>35</v>
      </c>
      <c r="B27" s="127"/>
      <c r="C27" s="127"/>
      <c r="D27" s="127"/>
      <c r="E27" s="127"/>
      <c r="F27" s="8">
        <f>SUM(F22:F26)</f>
        <v>3906.89</v>
      </c>
      <c r="G27" s="7"/>
    </row>
    <row r="28" spans="1:7" ht="29.25" customHeight="1">
      <c r="A28" s="59"/>
      <c r="B28" s="57"/>
      <c r="C28" s="58"/>
      <c r="D28" s="57"/>
      <c r="E28" s="56"/>
      <c r="F28" s="55"/>
      <c r="G28" s="54"/>
    </row>
    <row r="29" spans="1:7" ht="32.25" customHeight="1">
      <c r="A29" s="22" t="s">
        <v>34</v>
      </c>
      <c r="B29" s="21" t="s">
        <v>8</v>
      </c>
      <c r="C29" s="20" t="s">
        <v>7</v>
      </c>
      <c r="D29" s="21" t="s">
        <v>6</v>
      </c>
      <c r="E29" s="21" t="s">
        <v>5</v>
      </c>
      <c r="F29" s="20" t="s">
        <v>4</v>
      </c>
      <c r="G29" s="19" t="s">
        <v>3</v>
      </c>
    </row>
    <row r="30" spans="1:7" ht="28.5" customHeight="1">
      <c r="A30" s="52">
        <v>1</v>
      </c>
      <c r="B30" s="53" t="s">
        <v>33</v>
      </c>
      <c r="C30" s="50">
        <v>5000</v>
      </c>
      <c r="D30" s="49">
        <v>2</v>
      </c>
      <c r="E30" s="48">
        <v>1</v>
      </c>
      <c r="F30" s="47">
        <f>C30*D30*E30</f>
        <v>10000</v>
      </c>
      <c r="G30" s="46" t="s">
        <v>32</v>
      </c>
    </row>
    <row r="31" spans="1:7" ht="28.5" customHeight="1">
      <c r="A31" s="52">
        <v>2</v>
      </c>
      <c r="B31" s="51" t="s">
        <v>21</v>
      </c>
      <c r="C31" s="50">
        <v>800</v>
      </c>
      <c r="D31" s="49">
        <v>1</v>
      </c>
      <c r="E31" s="48">
        <v>1</v>
      </c>
      <c r="F31" s="47">
        <f>C31*D31*E31</f>
        <v>800</v>
      </c>
      <c r="G31" s="46"/>
    </row>
    <row r="32" spans="1:7" ht="50.25" customHeight="1">
      <c r="A32" s="126" t="s">
        <v>31</v>
      </c>
      <c r="B32" s="127"/>
      <c r="C32" s="127"/>
      <c r="D32" s="127"/>
      <c r="E32" s="127"/>
      <c r="F32" s="8">
        <f>SUM(F30:F31)</f>
        <v>10800</v>
      </c>
      <c r="G32" s="7"/>
    </row>
    <row r="33" spans="1:7" ht="26.25" customHeight="1">
      <c r="A33" s="117"/>
      <c r="B33" s="118"/>
      <c r="C33" s="118"/>
      <c r="D33" s="119"/>
      <c r="E33" s="119"/>
      <c r="F33" s="119"/>
      <c r="G33" s="120"/>
    </row>
    <row r="34" spans="1:7" ht="39.75" customHeight="1">
      <c r="A34" s="22" t="s">
        <v>20</v>
      </c>
      <c r="B34" s="21" t="s">
        <v>8</v>
      </c>
      <c r="C34" s="20" t="s">
        <v>7</v>
      </c>
      <c r="D34" s="21" t="s">
        <v>6</v>
      </c>
      <c r="E34" s="21" t="s">
        <v>5</v>
      </c>
      <c r="F34" s="20" t="s">
        <v>4</v>
      </c>
      <c r="G34" s="19" t="s">
        <v>3</v>
      </c>
    </row>
    <row r="35" spans="1:7" ht="32.25" customHeight="1">
      <c r="A35" s="42">
        <v>1</v>
      </c>
      <c r="B35" s="43" t="s">
        <v>30</v>
      </c>
      <c r="C35" s="45">
        <v>15</v>
      </c>
      <c r="D35" s="39">
        <v>1</v>
      </c>
      <c r="E35" s="39">
        <v>18</v>
      </c>
      <c r="F35" s="38">
        <f>C35*D35*E35</f>
        <v>270</v>
      </c>
      <c r="G35" s="44" t="s">
        <v>29</v>
      </c>
    </row>
    <row r="36" spans="1:7" s="6" customFormat="1" ht="33.75" customHeight="1">
      <c r="A36" s="42">
        <v>2</v>
      </c>
      <c r="B36" s="43" t="s">
        <v>28</v>
      </c>
      <c r="C36" s="40">
        <v>100</v>
      </c>
      <c r="D36" s="39">
        <v>0</v>
      </c>
      <c r="E36" s="39">
        <v>0</v>
      </c>
      <c r="F36" s="38">
        <f>C36*D36*E36</f>
        <v>0</v>
      </c>
      <c r="G36" s="44" t="s">
        <v>27</v>
      </c>
    </row>
    <row r="37" spans="1:7" s="6" customFormat="1" ht="36.75" customHeight="1">
      <c r="A37" s="42">
        <v>3</v>
      </c>
      <c r="B37" s="43" t="s">
        <v>26</v>
      </c>
      <c r="C37" s="40">
        <v>15</v>
      </c>
      <c r="D37" s="39">
        <v>1</v>
      </c>
      <c r="E37" s="39">
        <v>18</v>
      </c>
      <c r="F37" s="38">
        <f>C37*D37*E37</f>
        <v>270</v>
      </c>
      <c r="G37" s="44" t="s">
        <v>25</v>
      </c>
    </row>
    <row r="38" spans="1:7" s="6" customFormat="1" ht="29.25" customHeight="1">
      <c r="A38" s="42">
        <v>4</v>
      </c>
      <c r="B38" s="43" t="s">
        <v>24</v>
      </c>
      <c r="C38" s="40">
        <v>20</v>
      </c>
      <c r="D38" s="39">
        <v>1</v>
      </c>
      <c r="E38" s="39">
        <v>18</v>
      </c>
      <c r="F38" s="38">
        <f>C38*D38*E38</f>
        <v>360</v>
      </c>
      <c r="G38" s="37" t="s">
        <v>23</v>
      </c>
    </row>
    <row r="39" spans="1:7" s="6" customFormat="1" ht="25.5" customHeight="1">
      <c r="A39" s="42" t="s">
        <v>22</v>
      </c>
      <c r="B39" s="41" t="s">
        <v>21</v>
      </c>
      <c r="C39" s="40">
        <f>(F35+F36+F37+F38)</f>
        <v>900</v>
      </c>
      <c r="D39" s="39">
        <v>1</v>
      </c>
      <c r="E39" s="39">
        <v>0.08</v>
      </c>
      <c r="F39" s="38">
        <f>(C39*D39*E39)</f>
        <v>72</v>
      </c>
      <c r="G39" s="37"/>
    </row>
    <row r="40" spans="1:7" s="6" customFormat="1" ht="40.5" customHeight="1">
      <c r="A40" s="103" t="s">
        <v>20</v>
      </c>
      <c r="B40" s="104"/>
      <c r="C40" s="104"/>
      <c r="D40" s="104"/>
      <c r="E40" s="104"/>
      <c r="F40" s="8">
        <f>SUM(F35:F39)</f>
        <v>972</v>
      </c>
      <c r="G40" s="7"/>
    </row>
    <row r="41" spans="1:7" s="6" customFormat="1" ht="40.5" customHeight="1">
      <c r="A41" s="36"/>
      <c r="B41" s="101"/>
      <c r="C41" s="101"/>
      <c r="D41" s="101"/>
      <c r="E41" s="101"/>
      <c r="F41" s="101"/>
      <c r="G41" s="102"/>
    </row>
    <row r="42" spans="1:7" s="6" customFormat="1" ht="50.25" customHeight="1">
      <c r="A42" s="22" t="s">
        <v>19</v>
      </c>
      <c r="B42" s="21" t="s">
        <v>8</v>
      </c>
      <c r="C42" s="20" t="s">
        <v>7</v>
      </c>
      <c r="D42" s="21" t="s">
        <v>6</v>
      </c>
      <c r="E42" s="21" t="s">
        <v>5</v>
      </c>
      <c r="F42" s="20" t="s">
        <v>4</v>
      </c>
      <c r="G42" s="19" t="s">
        <v>3</v>
      </c>
    </row>
    <row r="43" spans="1:7" ht="30" customHeight="1">
      <c r="A43" s="32">
        <v>1</v>
      </c>
      <c r="B43" s="35" t="s">
        <v>18</v>
      </c>
      <c r="C43" s="34">
        <v>150</v>
      </c>
      <c r="D43" s="29">
        <v>1</v>
      </c>
      <c r="E43" s="29">
        <v>18</v>
      </c>
      <c r="F43" s="28">
        <f>C43*D43*E43</f>
        <v>2700</v>
      </c>
      <c r="G43" s="33" t="s">
        <v>17</v>
      </c>
    </row>
    <row r="44" spans="1:7" ht="28.5" customHeight="1">
      <c r="A44" s="12" t="s">
        <v>16</v>
      </c>
      <c r="B44" s="104"/>
      <c r="C44" s="104"/>
      <c r="D44" s="104"/>
      <c r="E44" s="104"/>
      <c r="F44" s="8">
        <f>SUM(F43:F43)</f>
        <v>2700</v>
      </c>
      <c r="G44" s="7"/>
    </row>
    <row r="45" spans="1:7" ht="39" customHeight="1">
      <c r="A45" s="22" t="s">
        <v>15</v>
      </c>
      <c r="B45" s="21" t="s">
        <v>8</v>
      </c>
      <c r="C45" s="20" t="s">
        <v>7</v>
      </c>
      <c r="D45" s="21" t="s">
        <v>6</v>
      </c>
      <c r="E45" s="21" t="s">
        <v>5</v>
      </c>
      <c r="F45" s="20" t="s">
        <v>4</v>
      </c>
      <c r="G45" s="19" t="s">
        <v>3</v>
      </c>
    </row>
    <row r="46" spans="1:7" s="6" customFormat="1" ht="39.75" customHeight="1">
      <c r="A46" s="106">
        <v>1</v>
      </c>
      <c r="B46" s="31" t="s">
        <v>14</v>
      </c>
      <c r="C46" s="30">
        <v>500</v>
      </c>
      <c r="D46" s="29">
        <v>1</v>
      </c>
      <c r="E46" s="29">
        <v>0</v>
      </c>
      <c r="F46" s="28">
        <f>C46*D46*E46</f>
        <v>0</v>
      </c>
      <c r="G46" s="27"/>
    </row>
    <row r="47" spans="1:7" s="6" customFormat="1" ht="51.75" customHeight="1">
      <c r="A47" s="12" t="s">
        <v>13</v>
      </c>
      <c r="B47" s="10"/>
      <c r="C47" s="10"/>
      <c r="D47" s="10"/>
      <c r="E47" s="9"/>
      <c r="F47" s="8">
        <f>SUM(F46:F46)</f>
        <v>0</v>
      </c>
      <c r="G47" s="7"/>
    </row>
    <row r="48" spans="1:7" ht="39" customHeight="1">
      <c r="A48" s="22" t="s">
        <v>12</v>
      </c>
      <c r="B48" s="21" t="s">
        <v>8</v>
      </c>
      <c r="C48" s="20" t="s">
        <v>7</v>
      </c>
      <c r="D48" s="21" t="s">
        <v>6</v>
      </c>
      <c r="E48" s="21" t="s">
        <v>5</v>
      </c>
      <c r="F48" s="20" t="s">
        <v>4</v>
      </c>
      <c r="G48" s="19" t="s">
        <v>3</v>
      </c>
    </row>
    <row r="49" spans="1:9" s="6" customFormat="1" ht="35.25" customHeight="1">
      <c r="A49" s="32">
        <v>1</v>
      </c>
      <c r="B49" s="31" t="s">
        <v>11</v>
      </c>
      <c r="C49" s="30">
        <v>30</v>
      </c>
      <c r="D49" s="29">
        <v>1</v>
      </c>
      <c r="E49" s="29">
        <v>17</v>
      </c>
      <c r="F49" s="28">
        <f>C49*D49*E49</f>
        <v>510</v>
      </c>
      <c r="G49" s="27"/>
    </row>
    <row r="50" spans="1:9" s="6" customFormat="1" ht="51.75" customHeight="1">
      <c r="A50" s="11" t="s">
        <v>10</v>
      </c>
      <c r="B50" s="10"/>
      <c r="C50" s="10"/>
      <c r="D50" s="10"/>
      <c r="E50" s="9"/>
      <c r="F50" s="8">
        <f>SUM(F49:F49)</f>
        <v>510</v>
      </c>
      <c r="G50" s="7"/>
    </row>
    <row r="51" spans="1:9" ht="26.25" customHeight="1">
      <c r="A51" s="26"/>
      <c r="B51" s="25"/>
      <c r="C51" s="25"/>
      <c r="D51" s="25"/>
      <c r="E51" s="25"/>
      <c r="F51" s="25"/>
      <c r="G51" s="24"/>
      <c r="I51" s="23"/>
    </row>
    <row r="52" spans="1:9" ht="32.25" customHeight="1">
      <c r="A52" s="22" t="s">
        <v>9</v>
      </c>
      <c r="B52" s="21" t="s">
        <v>8</v>
      </c>
      <c r="C52" s="20" t="s">
        <v>7</v>
      </c>
      <c r="D52" s="21" t="s">
        <v>6</v>
      </c>
      <c r="E52" s="21" t="s">
        <v>5</v>
      </c>
      <c r="F52" s="20" t="s">
        <v>4</v>
      </c>
      <c r="G52" s="19" t="s">
        <v>3</v>
      </c>
    </row>
    <row r="53" spans="1:9" ht="32.25" customHeight="1">
      <c r="A53" s="18">
        <v>1</v>
      </c>
      <c r="B53" s="17" t="s">
        <v>2</v>
      </c>
      <c r="C53" s="16">
        <f>(F27+F32+F40+F44+F47+F49)</f>
        <v>18888.89</v>
      </c>
      <c r="D53" s="15">
        <v>1</v>
      </c>
      <c r="E53" s="15">
        <v>0.08</v>
      </c>
      <c r="F53" s="14">
        <f>(C53*D53*E53)</f>
        <v>1511.1112000000001</v>
      </c>
      <c r="G53" s="13"/>
    </row>
    <row r="54" spans="1:9" ht="32.25" customHeight="1">
      <c r="A54" s="12" t="s">
        <v>1</v>
      </c>
      <c r="B54" s="10"/>
      <c r="C54" s="10"/>
      <c r="D54" s="10"/>
      <c r="E54" s="9"/>
      <c r="F54" s="8">
        <f>SUM(F52:F53)</f>
        <v>1511.1112000000001</v>
      </c>
      <c r="G54" s="7"/>
    </row>
    <row r="55" spans="1:9" ht="32.25" customHeight="1" thickBot="1">
      <c r="A55" s="107" t="s">
        <v>0</v>
      </c>
      <c r="B55" s="108"/>
      <c r="C55" s="108"/>
      <c r="D55" s="108"/>
      <c r="E55" s="109"/>
      <c r="F55" s="110">
        <f>SUM(F54+C53)</f>
        <v>20400.001199999999</v>
      </c>
      <c r="G55" s="111"/>
    </row>
    <row r="56" spans="1:9" ht="30" customHeight="1"/>
    <row r="57" spans="1:9" ht="30" customHeight="1"/>
    <row r="58" spans="1:9" s="6" customFormat="1" ht="36.75" customHeight="1">
      <c r="A58" s="1"/>
    </row>
    <row r="59" spans="1:9" ht="30.75" customHeight="1"/>
    <row r="60" spans="1:9" ht="21" customHeight="1">
      <c r="B60" s="5"/>
      <c r="C60" s="5"/>
      <c r="D60" s="5"/>
      <c r="E60" s="5"/>
      <c r="F60" s="5"/>
      <c r="G60" s="4"/>
    </row>
    <row r="61" spans="1:9" ht="14.25" customHeight="1"/>
    <row r="62" spans="1:9" ht="42.75" customHeight="1"/>
    <row r="63" spans="1:9" ht="25.5" customHeight="1"/>
  </sheetData>
  <sheetProtection insertColumns="0" insertRows="0" insertHyperlinks="0"/>
  <mergeCells count="20">
    <mergeCell ref="D11:E11"/>
    <mergeCell ref="D12:E12"/>
    <mergeCell ref="D13:E13"/>
    <mergeCell ref="A1:G1"/>
    <mergeCell ref="B6:F6"/>
    <mergeCell ref="B7:G7"/>
    <mergeCell ref="B10:C10"/>
    <mergeCell ref="D10:E10"/>
    <mergeCell ref="D14:E14"/>
    <mergeCell ref="B15:C15"/>
    <mergeCell ref="D15:E15"/>
    <mergeCell ref="A33:G33"/>
    <mergeCell ref="B17:C17"/>
    <mergeCell ref="D17:E17"/>
    <mergeCell ref="A18:C18"/>
    <mergeCell ref="D18:E18"/>
    <mergeCell ref="A27:E27"/>
    <mergeCell ref="A32:E32"/>
    <mergeCell ref="B16:C16"/>
    <mergeCell ref="D16:E16"/>
  </mergeCells>
  <phoneticPr fontId="3" type="noConversion"/>
  <pageMargins left="0.70866141732283472" right="0.39370078740157483" top="0.94488188976377963" bottom="0.74803149606299213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秦皇岛结算</vt:lpstr>
      <vt:lpstr>秦皇岛结算!Print_Area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2017-06-28T08:59:59Z</cp:lastPrinted>
  <dcterms:created xsi:type="dcterms:W3CDTF">2017-06-28T05:33:02Z</dcterms:created>
  <dcterms:modified xsi:type="dcterms:W3CDTF">2017-06-28T09:00:12Z</dcterms:modified>
</cp:coreProperties>
</file>