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360\360 master\费用相关\"/>
    </mc:Choice>
  </mc:AlternateContent>
  <xr:revisionPtr revIDLastSave="0" documentId="8_{B5F96CB9-2167-41B2-BF4C-3F3470A41492}" xr6:coauthVersionLast="36" xr6:coauthVersionMax="36" xr10:uidLastSave="{00000000-0000-0000-0000-000000000000}"/>
  <bookViews>
    <workbookView xWindow="1680" yWindow="1140" windowWidth="20730" windowHeight="11760" tabRatio="603" xr2:uid="{00000000-000D-0000-FFFF-FFFF00000000}"/>
  </bookViews>
  <sheets>
    <sheet name="更正报价单" sheetId="6" r:id="rId1"/>
    <sheet name="签到表" sheetId="9" r:id="rId2"/>
    <sheet name="口红机器内采买明细" sheetId="7" r:id="rId3"/>
    <sheet name="灯光费用" sheetId="5" state="hidden" r:id="rId4"/>
    <sheet name="360内部采购" sheetId="8" r:id="rId5"/>
  </sheets>
  <definedNames>
    <definedName name="_xlnm.Print_Area" localSheetId="0">更正报价单!$A$1:$I$285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11" i="6" l="1"/>
  <c r="M5" i="7" l="1"/>
  <c r="M6" i="7"/>
  <c r="M7" i="7"/>
  <c r="M8" i="7"/>
  <c r="M9" i="7"/>
  <c r="M10" i="7"/>
  <c r="M12" i="7"/>
  <c r="M13" i="7"/>
  <c r="M14" i="7"/>
  <c r="M16" i="7"/>
  <c r="M17" i="7"/>
  <c r="M18" i="7"/>
  <c r="M19" i="7"/>
  <c r="M20" i="7"/>
  <c r="M21" i="7"/>
  <c r="M22" i="7"/>
  <c r="M4" i="7"/>
  <c r="H22" i="6" l="1"/>
  <c r="H70" i="6"/>
  <c r="H69" i="6"/>
  <c r="H79" i="6"/>
  <c r="H80" i="6"/>
  <c r="H75" i="6"/>
  <c r="F6" i="8" l="1"/>
  <c r="H128" i="6" l="1"/>
  <c r="H113" i="6" l="1"/>
  <c r="H110" i="6" l="1"/>
  <c r="H16" i="6" l="1"/>
  <c r="H15" i="6"/>
  <c r="H19" i="6"/>
  <c r="H20" i="6"/>
  <c r="H21" i="6"/>
  <c r="H41" i="6"/>
  <c r="H40" i="6"/>
  <c r="H43" i="6" l="1"/>
  <c r="H42" i="6"/>
  <c r="H97" i="6" l="1"/>
  <c r="H85" i="6" l="1"/>
  <c r="H86" i="6"/>
  <c r="H58" i="6"/>
  <c r="H51" i="6"/>
  <c r="H39" i="6"/>
  <c r="H38" i="6"/>
  <c r="F4" i="8"/>
  <c r="F5" i="8"/>
  <c r="H89" i="6"/>
  <c r="D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H130" i="6"/>
  <c r="H132" i="6"/>
  <c r="H139" i="6"/>
  <c r="H140" i="6"/>
  <c r="H138" i="6"/>
  <c r="H105" i="6"/>
  <c r="H104" i="6"/>
  <c r="H83" i="6"/>
  <c r="H84" i="6"/>
  <c r="H11" i="6"/>
  <c r="H12" i="6" s="1"/>
  <c r="H114" i="6"/>
  <c r="H112" i="6"/>
  <c r="H115" i="6"/>
  <c r="H118" i="6"/>
  <c r="H119" i="6"/>
  <c r="H96" i="6"/>
  <c r="H82" i="6"/>
  <c r="H87" i="6"/>
  <c r="H88" i="6"/>
  <c r="H90" i="6"/>
  <c r="H91" i="6"/>
  <c r="H92" i="6"/>
  <c r="H93" i="6"/>
  <c r="H94" i="6"/>
  <c r="H95" i="6"/>
  <c r="H99" i="6"/>
  <c r="H100" i="6"/>
  <c r="H101" i="6"/>
  <c r="H14" i="6"/>
  <c r="H17" i="6"/>
  <c r="H18" i="6"/>
  <c r="H23" i="6"/>
  <c r="H24" i="6"/>
  <c r="H28" i="6"/>
  <c r="H29" i="6"/>
  <c r="H30" i="6"/>
  <c r="H32" i="6"/>
  <c r="H33" i="6"/>
  <c r="H34" i="6"/>
  <c r="H35" i="6"/>
  <c r="H36" i="6"/>
  <c r="H37" i="6"/>
  <c r="H45" i="6"/>
  <c r="H46" i="6"/>
  <c r="H47" i="6"/>
  <c r="H48" i="6"/>
  <c r="H49" i="6"/>
  <c r="H50" i="6"/>
  <c r="H52" i="6"/>
  <c r="H53" i="6"/>
  <c r="H54" i="6"/>
  <c r="H55" i="6"/>
  <c r="H56" i="6"/>
  <c r="H57" i="6"/>
  <c r="H72" i="6"/>
  <c r="H73" i="6"/>
  <c r="H74" i="6"/>
  <c r="H76" i="6"/>
  <c r="H77" i="6"/>
  <c r="H78" i="6"/>
  <c r="H103" i="6"/>
  <c r="H106" i="6" s="1"/>
  <c r="H107" i="6"/>
  <c r="H108" i="6"/>
  <c r="H109" i="6"/>
  <c r="H121" i="6"/>
  <c r="H122" i="6"/>
  <c r="H123" i="6"/>
  <c r="H125" i="6"/>
  <c r="H126" i="6"/>
  <c r="H127" i="6"/>
  <c r="H129" i="6"/>
  <c r="H131" i="6"/>
  <c r="H9" i="6"/>
  <c r="I11" i="5"/>
  <c r="I2" i="5"/>
  <c r="I12" i="5" s="1"/>
  <c r="I3" i="5"/>
  <c r="I4" i="5"/>
  <c r="I5" i="5"/>
  <c r="I6" i="5"/>
  <c r="I7" i="5"/>
  <c r="I8" i="5"/>
  <c r="I9" i="5"/>
  <c r="I10" i="5"/>
  <c r="H71" i="6"/>
  <c r="H44" i="6" l="1"/>
  <c r="H10" i="6"/>
  <c r="H13" i="6" s="1"/>
  <c r="F21" i="7"/>
  <c r="H59" i="6"/>
  <c r="H120" i="6"/>
  <c r="H81" i="6"/>
  <c r="H27" i="6"/>
  <c r="H124" i="6"/>
  <c r="H141" i="6"/>
  <c r="H133" i="6"/>
  <c r="H102" i="6"/>
  <c r="H134" i="6" l="1"/>
  <c r="H135" i="6" s="1"/>
  <c r="H136" i="6" s="1"/>
  <c r="H137" i="6" l="1"/>
  <c r="H142" i="6" s="1"/>
</calcChain>
</file>

<file path=xl/sharedStrings.xml><?xml version="1.0" encoding="utf-8"?>
<sst xmlns="http://schemas.openxmlformats.org/spreadsheetml/2006/main" count="512" uniqueCount="272">
  <si>
    <t>服务内容</t>
  </si>
  <si>
    <t>项目</t>
  </si>
  <si>
    <t>套餐内容</t>
  </si>
  <si>
    <t>数量1</t>
  </si>
  <si>
    <t>单位</t>
  </si>
  <si>
    <t>数量2</t>
  </si>
  <si>
    <t>单价</t>
  </si>
  <si>
    <t>合计</t>
  </si>
  <si>
    <t>备注</t>
  </si>
  <si>
    <t>酒店服务</t>
  </si>
  <si>
    <t>次</t>
  </si>
  <si>
    <t>人</t>
  </si>
  <si>
    <t>酒店费用合计</t>
  </si>
  <si>
    <t>平米</t>
  </si>
  <si>
    <t>项</t>
  </si>
  <si>
    <t>钢木结构踏步</t>
  </si>
  <si>
    <t>个</t>
  </si>
  <si>
    <t>天</t>
  </si>
  <si>
    <t>Extort DVI DA 分配器</t>
  </si>
  <si>
    <t>EXTRON DVI104 Tx/Rx DVI Fiber Optic Extender 光纤延长器</t>
  </si>
  <si>
    <t>Dell E2211H 24" Full HD Monitor 高清宽屏监视器</t>
  </si>
  <si>
    <t>Power  Distributor  Cabinet  配电箱(三相，100A)</t>
  </si>
  <si>
    <t>会议承办服务音频设备部分</t>
  </si>
  <si>
    <t>只</t>
  </si>
  <si>
    <t>zsound全频返送音箱</t>
  </si>
  <si>
    <t>zsound 功放</t>
  </si>
  <si>
    <t>套</t>
  </si>
  <si>
    <t>midas（迈达斯）数字调音台（32路）</t>
  </si>
  <si>
    <t>SHURE UR1/WBH53 Headworn Microphone 头戴式话筒</t>
  </si>
  <si>
    <t>支</t>
  </si>
  <si>
    <t>SHURE UR4D+ Dual channel diversity receiver 舒尔UR4D+接收机</t>
  </si>
  <si>
    <t>PRDUCTION  INTERCOM  MS-200  Master  Station  有线对讲系统主机</t>
  </si>
  <si>
    <t>PRDUCTION INTERCOM  Receiver  有线对讲系统接收点</t>
  </si>
  <si>
    <t>Laptop  笔记本电脑(APPLE , MACBOOK)</t>
  </si>
  <si>
    <t>台</t>
  </si>
  <si>
    <t>会议承办服务灯光设备部分</t>
  </si>
  <si>
    <t>Moving lights,1500w Spot-Performance 图案电脑灯（切片）</t>
  </si>
  <si>
    <t>EXPLORER Ovation LED Moving Heads Light</t>
  </si>
  <si>
    <t>领焰 yel  K1型 调光台</t>
  </si>
  <si>
    <t>领焰 yelK1</t>
  </si>
  <si>
    <t>Lighting DA 信号放大器</t>
  </si>
  <si>
    <t>Truss  灯光架  (300mmx400mm)</t>
  </si>
  <si>
    <t>米</t>
  </si>
  <si>
    <t>COLUMBUS  MCKINNON  Chain  Hoist  手动葫芦(1吨，20米)</t>
  </si>
  <si>
    <t>ANTARI HZ-500 Haze Machine 雾化机(带轴流风机)</t>
  </si>
  <si>
    <t>会议承办服务运输及人工部分</t>
  </si>
  <si>
    <t>Project Manager项目经理</t>
  </si>
  <si>
    <t>Video Engineer视频师</t>
  </si>
  <si>
    <t>Audio Engineer音响师</t>
  </si>
  <si>
    <t>Lighting Engineer灯光师</t>
  </si>
  <si>
    <t>Other Technician技术人员</t>
  </si>
  <si>
    <t>Benefits Costs</t>
  </si>
  <si>
    <t>辆</t>
  </si>
  <si>
    <t>物料及设计</t>
  </si>
  <si>
    <t>名卡</t>
  </si>
  <si>
    <t>麦克风套</t>
  </si>
  <si>
    <t>矿泉水挂环</t>
  </si>
  <si>
    <t>桌号牌</t>
  </si>
  <si>
    <t>桌号牌夹</t>
  </si>
  <si>
    <t>视频制作</t>
  </si>
  <si>
    <t>开场视频</t>
  </si>
  <si>
    <t>摄影摄像</t>
  </si>
  <si>
    <t>摄像师</t>
  </si>
  <si>
    <t>云摄影</t>
  </si>
  <si>
    <t>份</t>
  </si>
  <si>
    <t>工作人员</t>
  </si>
  <si>
    <t>供应商工作人员（交通）</t>
  </si>
  <si>
    <t>礼仪</t>
  </si>
  <si>
    <t>签到+会议+晚宴</t>
  </si>
  <si>
    <t>延米</t>
    <phoneticPr fontId="11" type="noConversion"/>
  </si>
  <si>
    <t>Gloshine 560 LED Controller 处理器</t>
    <phoneticPr fontId="11" type="noConversion"/>
  </si>
  <si>
    <t>zsound  LA110型   线阵列全频音箱</t>
    <phoneticPr fontId="11" type="noConversion"/>
  </si>
  <si>
    <t>zsound  LA110SII型 线阵列超低音箱</t>
    <phoneticPr fontId="11" type="noConversion"/>
  </si>
  <si>
    <t xml:space="preserve">SHURE  UA845E  UHF  Antenna  Distribution  System  U段天线放大传输系统 </t>
    <phoneticPr fontId="11" type="noConversion"/>
  </si>
  <si>
    <t>SAMSUNG 42 PDP (55"）等离子电视(55"，全高清)</t>
    <phoneticPr fontId="11" type="noConversion"/>
  </si>
  <si>
    <t>KORNING LC-LC Fiber Cable光缆(多模，双工，100m)</t>
    <phoneticPr fontId="11" type="noConversion"/>
  </si>
  <si>
    <t>餐</t>
    <phoneticPr fontId="11" type="noConversion"/>
  </si>
  <si>
    <t>人</t>
    <phoneticPr fontId="11" type="noConversion"/>
  </si>
  <si>
    <t>次</t>
    <phoneticPr fontId="11" type="noConversion"/>
  </si>
  <si>
    <t>会议包价</t>
    <phoneticPr fontId="11" type="noConversion"/>
  </si>
  <si>
    <t>摄影师</t>
    <phoneticPr fontId="11" type="noConversion"/>
  </si>
  <si>
    <t>晚宴酒水</t>
    <phoneticPr fontId="11" type="noConversion"/>
  </si>
  <si>
    <t>套</t>
    <phoneticPr fontId="11" type="noConversion"/>
  </si>
  <si>
    <t>项</t>
    <phoneticPr fontId="11" type="noConversion"/>
  </si>
  <si>
    <t>支架+黑色幕布+灯串+霓虹灯管</t>
    <phoneticPr fontId="11" type="noConversion"/>
  </si>
  <si>
    <t>发光凳</t>
    <phoneticPr fontId="11" type="noConversion"/>
  </si>
  <si>
    <t>个</t>
    <phoneticPr fontId="11" type="noConversion"/>
  </si>
  <si>
    <t>平米</t>
    <phoneticPr fontId="11" type="noConversion"/>
  </si>
  <si>
    <t>天</t>
    <phoneticPr fontId="11" type="noConversion"/>
  </si>
  <si>
    <t>开场街舞</t>
    <phoneticPr fontId="11" type="noConversion"/>
  </si>
  <si>
    <t>京剧芭蕾</t>
    <phoneticPr fontId="11" type="noConversion"/>
  </si>
  <si>
    <t>伴演乐队</t>
    <phoneticPr fontId="11" type="noConversion"/>
  </si>
  <si>
    <t>剪纸、书法老师</t>
    <phoneticPr fontId="11" type="noConversion"/>
  </si>
  <si>
    <t>口红机内</t>
    <phoneticPr fontId="11" type="noConversion"/>
  </si>
  <si>
    <t>礼品&amp;租赁费用</t>
    <phoneticPr fontId="11" type="noConversion"/>
  </si>
  <si>
    <t>口红机租赁</t>
    <phoneticPr fontId="11" type="noConversion"/>
  </si>
  <si>
    <t>台</t>
    <phoneticPr fontId="11" type="noConversion"/>
  </si>
  <si>
    <t>晚宴桌花</t>
    <phoneticPr fontId="11" type="noConversion"/>
  </si>
  <si>
    <t>评委证书</t>
    <phoneticPr fontId="11" type="noConversion"/>
  </si>
  <si>
    <t>指示牌</t>
    <phoneticPr fontId="11" type="noConversion"/>
  </si>
  <si>
    <t>抽奖名卡</t>
    <phoneticPr fontId="11" type="noConversion"/>
  </si>
  <si>
    <t>口红机透明圆球</t>
    <phoneticPr fontId="11" type="noConversion"/>
  </si>
  <si>
    <t>咖啡拉花机器</t>
    <phoneticPr fontId="11" type="noConversion"/>
  </si>
  <si>
    <t>比特币形式奖券</t>
    <phoneticPr fontId="11" type="noConversion"/>
  </si>
  <si>
    <t>互动礼品</t>
    <phoneticPr fontId="11" type="noConversion"/>
  </si>
  <si>
    <t>份</t>
    <phoneticPr fontId="11" type="noConversion"/>
  </si>
  <si>
    <t>抽奖箱</t>
    <phoneticPr fontId="11" type="noConversion"/>
  </si>
  <si>
    <t>晚宴互动游戏道具</t>
    <phoneticPr fontId="11" type="noConversion"/>
  </si>
  <si>
    <t>主持人手卡</t>
    <phoneticPr fontId="11" type="noConversion"/>
  </si>
  <si>
    <t>黑色</t>
    <phoneticPr fontId="11" type="noConversion"/>
  </si>
  <si>
    <t>报价项目</t>
    <phoneticPr fontId="11" type="noConversion"/>
  </si>
  <si>
    <t>报价规格</t>
    <phoneticPr fontId="11" type="noConversion"/>
  </si>
  <si>
    <t>数量</t>
    <phoneticPr fontId="11" type="noConversion"/>
  </si>
  <si>
    <t>No.</t>
    <phoneticPr fontId="11" type="noConversion"/>
  </si>
  <si>
    <t>小计</t>
    <phoneticPr fontId="11" type="noConversion"/>
  </si>
  <si>
    <t>价格</t>
    <phoneticPr fontId="11" type="noConversion"/>
  </si>
  <si>
    <t>活动费用合计</t>
    <phoneticPr fontId="10" type="noConversion"/>
  </si>
  <si>
    <t>服务费10%</t>
    <phoneticPr fontId="10" type="noConversion"/>
  </si>
  <si>
    <t>税费6%</t>
    <phoneticPr fontId="10" type="noConversion"/>
  </si>
  <si>
    <t>整体合计</t>
    <phoneticPr fontId="10" type="noConversion"/>
  </si>
  <si>
    <t>供应商名称：</t>
    <phoneticPr fontId="10" type="noConversion"/>
  </si>
  <si>
    <t>康辉集团北京国际会议展览有限公司</t>
    <phoneticPr fontId="10" type="noConversion"/>
  </si>
  <si>
    <t>项目名称:</t>
  </si>
  <si>
    <t>2019年360KA渠道合作伙伴菁英汇</t>
    <phoneticPr fontId="10" type="noConversion"/>
  </si>
  <si>
    <t>时间:</t>
  </si>
  <si>
    <t>地点:</t>
  </si>
  <si>
    <t>北京-金茂北京威斯汀大饭店</t>
    <phoneticPr fontId="10" type="noConversion"/>
  </si>
  <si>
    <t>人数:</t>
  </si>
  <si>
    <t>酒店服务费</t>
    <phoneticPr fontId="11" type="noConversion"/>
  </si>
  <si>
    <t>酒水服务费</t>
    <phoneticPr fontId="11" type="noConversion"/>
  </si>
  <si>
    <t>包价：用餐、会场、茶歇</t>
    <phoneticPr fontId="11" type="noConversion"/>
  </si>
  <si>
    <t>搭建部分</t>
    <phoneticPr fontId="11" type="noConversion"/>
  </si>
  <si>
    <t>拉绒地毯(含踏步地毯)</t>
    <phoneticPr fontId="11" type="noConversion"/>
  </si>
  <si>
    <t>AV部分</t>
    <phoneticPr fontId="11" type="noConversion"/>
  </si>
  <si>
    <t>金茂北京威斯汀大饭店：3层大宴会厅</t>
    <rPh sb="2" eb="3">
      <t>yang'sheng</t>
    </rPh>
    <phoneticPr fontId="10" type="noConversion"/>
  </si>
  <si>
    <t>P3 LED Display LED屏 主屏 4.5*14m</t>
    <phoneticPr fontId="11" type="noConversion"/>
  </si>
  <si>
    <t>P3 LED Display LED屏 侧屏4.5*2m*2</t>
    <phoneticPr fontId="11" type="noConversion"/>
  </si>
  <si>
    <t>MASTER案例奖项</t>
    <phoneticPr fontId="11" type="noConversion"/>
  </si>
  <si>
    <t>授权奖杯</t>
    <phoneticPr fontId="11" type="noConversion"/>
  </si>
  <si>
    <t>个</t>
    <phoneticPr fontId="11" type="noConversion"/>
  </si>
  <si>
    <t>项</t>
    <phoneticPr fontId="11" type="noConversion"/>
  </si>
  <si>
    <t>18年激励奖杯</t>
    <phoneticPr fontId="11" type="noConversion"/>
  </si>
  <si>
    <t>颁奖启动视频</t>
    <phoneticPr fontId="11" type="noConversion"/>
  </si>
  <si>
    <t>颁奖视频</t>
    <phoneticPr fontId="11" type="noConversion"/>
  </si>
  <si>
    <t>评委礼品：大疆灵眸OSMO口袋云台相机</t>
    <phoneticPr fontId="11" type="noConversion"/>
  </si>
  <si>
    <t>一等奖：戴森电吹风</t>
    <phoneticPr fontId="11" type="noConversion"/>
  </si>
  <si>
    <t>黑色玫红色各5个</t>
    <phoneticPr fontId="11" type="noConversion"/>
  </si>
  <si>
    <t>360扫地机器人S5</t>
    <phoneticPr fontId="17" type="noConversion"/>
  </si>
  <si>
    <t>360智能门铃</t>
    <phoneticPr fontId="17" type="noConversion"/>
  </si>
  <si>
    <t>360日历</t>
    <phoneticPr fontId="10" type="noConversion"/>
  </si>
  <si>
    <t>内部采购</t>
    <phoneticPr fontId="11" type="noConversion"/>
  </si>
  <si>
    <t>内部采购费用合计</t>
    <phoneticPr fontId="11" type="noConversion"/>
  </si>
  <si>
    <t>墨盒</t>
    <phoneticPr fontId="11" type="noConversion"/>
  </si>
  <si>
    <t>牛奶</t>
    <phoneticPr fontId="11" type="noConversion"/>
  </si>
  <si>
    <t>箱</t>
    <phoneticPr fontId="11" type="noConversion"/>
  </si>
  <si>
    <t>最新款式</t>
    <phoneticPr fontId="11" type="noConversion"/>
  </si>
  <si>
    <t>供应商工作人员差旅补助</t>
    <phoneticPr fontId="11" type="noConversion"/>
  </si>
  <si>
    <t>种类</t>
    <phoneticPr fontId="10" type="noConversion"/>
  </si>
  <si>
    <t>品牌</t>
    <phoneticPr fontId="10" type="noConversion"/>
  </si>
  <si>
    <t>数量</t>
    <phoneticPr fontId="10" type="noConversion"/>
  </si>
  <si>
    <t>单价</t>
    <phoneticPr fontId="10" type="noConversion"/>
  </si>
  <si>
    <t>总价</t>
    <phoneticPr fontId="10" type="noConversion"/>
  </si>
  <si>
    <t>口红</t>
    <phoneticPr fontId="10" type="noConversion"/>
  </si>
  <si>
    <t>迪奥</t>
    <phoneticPr fontId="10" type="noConversion"/>
  </si>
  <si>
    <t>Nars</t>
    <phoneticPr fontId="10" type="noConversion"/>
  </si>
  <si>
    <t>圣罗兰</t>
    <phoneticPr fontId="10" type="noConversion"/>
  </si>
  <si>
    <t>兰蔻</t>
    <phoneticPr fontId="10" type="noConversion"/>
  </si>
  <si>
    <t>MAC</t>
    <phoneticPr fontId="10" type="noConversion"/>
  </si>
  <si>
    <t>雅诗兰黛</t>
    <phoneticPr fontId="10" type="noConversion"/>
  </si>
  <si>
    <t>纪梵希</t>
    <phoneticPr fontId="10" type="noConversion"/>
  </si>
  <si>
    <t>香水小样</t>
    <phoneticPr fontId="10" type="noConversion"/>
  </si>
  <si>
    <t>迪奥-3瓶装</t>
    <phoneticPr fontId="10" type="noConversion"/>
  </si>
  <si>
    <t>范思哲男士-3瓶装</t>
    <phoneticPr fontId="17" type="noConversion"/>
  </si>
  <si>
    <t>护手霜</t>
    <phoneticPr fontId="10" type="noConversion"/>
  </si>
  <si>
    <t>fresh</t>
    <phoneticPr fontId="10" type="noConversion"/>
  </si>
  <si>
    <t>腮红</t>
    <phoneticPr fontId="17" type="noConversion"/>
  </si>
  <si>
    <t>NARS</t>
    <phoneticPr fontId="17" type="noConversion"/>
  </si>
  <si>
    <t>眼影</t>
    <phoneticPr fontId="17" type="noConversion"/>
  </si>
  <si>
    <t>润唇膏</t>
    <phoneticPr fontId="17" type="noConversion"/>
  </si>
  <si>
    <t>曼秀雷敦</t>
    <phoneticPr fontId="17" type="noConversion"/>
  </si>
  <si>
    <t>烟弹</t>
    <phoneticPr fontId="10" type="noConversion"/>
  </si>
  <si>
    <t>IQOS</t>
    <phoneticPr fontId="10" type="noConversion"/>
  </si>
  <si>
    <t>打火机</t>
    <phoneticPr fontId="17" type="noConversion"/>
  </si>
  <si>
    <t>Zippo</t>
    <phoneticPr fontId="17" type="noConversion"/>
  </si>
  <si>
    <t>瑞士军刀</t>
    <phoneticPr fontId="17" type="noConversion"/>
  </si>
  <si>
    <t>维氏</t>
    <phoneticPr fontId="17" type="noConversion"/>
  </si>
  <si>
    <t>礼品卡</t>
    <phoneticPr fontId="10" type="noConversion"/>
  </si>
  <si>
    <t>京东卡</t>
    <phoneticPr fontId="10" type="noConversion"/>
  </si>
  <si>
    <t>鼠标</t>
    <phoneticPr fontId="17" type="noConversion"/>
  </si>
  <si>
    <t>雷蛇</t>
    <phoneticPr fontId="17" type="noConversion"/>
  </si>
  <si>
    <t>学士帽</t>
    <phoneticPr fontId="11" type="noConversion"/>
  </si>
  <si>
    <t>张</t>
    <phoneticPr fontId="11" type="noConversion"/>
  </si>
  <si>
    <t>总计</t>
    <phoneticPr fontId="10" type="noConversion"/>
  </si>
  <si>
    <t>金额小计</t>
  </si>
  <si>
    <t>汇总数量</t>
  </si>
  <si>
    <t>商品名称</t>
  </si>
  <si>
    <t>序号</t>
  </si>
  <si>
    <t>2019年KA渠道菁英汇内部采购礼品</t>
    <phoneticPr fontId="10" type="noConversion"/>
  </si>
  <si>
    <t xml:space="preserve">光纤系统：Optical Fiber Syestem  </t>
    <phoneticPr fontId="11" type="noConversion"/>
  </si>
  <si>
    <t>CLEAR-COM BS210无线对讲主机</t>
    <phoneticPr fontId="11" type="noConversion"/>
  </si>
  <si>
    <t>HYT TC620对讲机</t>
    <phoneticPr fontId="11" type="noConversion"/>
  </si>
  <si>
    <t>支</t>
    <phoneticPr fontId="11" type="noConversion"/>
  </si>
  <si>
    <t>-</t>
    <phoneticPr fontId="11" type="noConversion"/>
  </si>
  <si>
    <t>CM JCL 1T电动葫芦</t>
    <phoneticPr fontId="11" type="noConversion"/>
  </si>
  <si>
    <t>会议承办服务搭建部分</t>
    <phoneticPr fontId="11" type="noConversion"/>
  </si>
  <si>
    <t>会议承办服务视频设备部分</t>
    <phoneticPr fontId="11" type="noConversion"/>
  </si>
  <si>
    <t>会议承办服务音频设备部分</t>
    <phoneticPr fontId="11" type="noConversion"/>
  </si>
  <si>
    <t>会议承办服务灯光设备部分</t>
    <phoneticPr fontId="11" type="noConversion"/>
  </si>
  <si>
    <t>会议承办服务运输及人工部分</t>
    <phoneticPr fontId="11" type="noConversion"/>
  </si>
  <si>
    <t>物料及设计费用合计</t>
    <phoneticPr fontId="11" type="noConversion"/>
  </si>
  <si>
    <t>视频制作费用合计</t>
    <phoneticPr fontId="11" type="noConversion"/>
  </si>
  <si>
    <t>摄影、摄像服务费用合计</t>
    <phoneticPr fontId="11" type="noConversion"/>
  </si>
  <si>
    <t>礼品费用合计</t>
    <phoneticPr fontId="11" type="noConversion"/>
  </si>
  <si>
    <t>工作人员费用合计</t>
    <phoneticPr fontId="11" type="noConversion"/>
  </si>
  <si>
    <t>授权牌</t>
    <phoneticPr fontId="11" type="noConversion"/>
  </si>
  <si>
    <t>授权牌框</t>
    <phoneticPr fontId="11" type="noConversion"/>
  </si>
  <si>
    <t xml:space="preserve"> 费用合计</t>
    <phoneticPr fontId="11" type="noConversion"/>
  </si>
  <si>
    <t>待定是否需要</t>
    <phoneticPr fontId="11" type="noConversion"/>
  </si>
  <si>
    <t>签到花</t>
    <phoneticPr fontId="11" type="noConversion"/>
  </si>
  <si>
    <t>其他项</t>
    <phoneticPr fontId="11" type="noConversion"/>
  </si>
  <si>
    <t>其他项费用合计</t>
    <phoneticPr fontId="11" type="noConversion"/>
  </si>
  <si>
    <t>230人</t>
    <phoneticPr fontId="10" type="noConversion"/>
  </si>
  <si>
    <t>个</t>
    <phoneticPr fontId="11" type="noConversion"/>
  </si>
  <si>
    <t>项</t>
    <phoneticPr fontId="11" type="noConversion"/>
  </si>
  <si>
    <t>4k屏幕管理系统 MIG-V6 Screen mansgement system</t>
    <phoneticPr fontId="11" type="noConversion"/>
  </si>
  <si>
    <t>4k屏幕管理系统 MIG-H6 Lite</t>
    <phoneticPr fontId="11" type="noConversion"/>
  </si>
  <si>
    <t>拼接融合工作站:WORKSTATION MAIN CONTROLLER</t>
    <phoneticPr fontId="11" type="noConversion"/>
  </si>
  <si>
    <t>拼接融合控制软件:WATCHOUT 6.0</t>
    <phoneticPr fontId="11" type="noConversion"/>
  </si>
  <si>
    <t>MarBook Pro15"</t>
    <phoneticPr fontId="11" type="noConversion"/>
  </si>
  <si>
    <t>SHARP LCD 60LX531</t>
  </si>
  <si>
    <t xml:space="preserve">SHURE UR2/Beta 58A  Wireless Hand-hold Mic  无线手持式话筒 </t>
    <phoneticPr fontId="11" type="noConversion"/>
  </si>
  <si>
    <t>灯光墙：主结构铁架支撑</t>
    <phoneticPr fontId="11" type="noConversion"/>
  </si>
  <si>
    <t>主结构铁架绷遮光布+黑丝绒布+星光灯</t>
    <phoneticPr fontId="11" type="noConversion"/>
  </si>
  <si>
    <t>红色英文无边发光字</t>
    <phoneticPr fontId="11" type="noConversion"/>
  </si>
  <si>
    <t>白色发光logo</t>
    <phoneticPr fontId="11" type="noConversion"/>
  </si>
  <si>
    <t>舞台梯步散步台阶</t>
    <phoneticPr fontId="11" type="noConversion"/>
  </si>
  <si>
    <t>延米</t>
  </si>
  <si>
    <t>项</t>
    <phoneticPr fontId="11" type="noConversion"/>
  </si>
  <si>
    <t>142元/瓶，6瓶/盒，共17盒</t>
    <phoneticPr fontId="11" type="noConversion"/>
  </si>
  <si>
    <t>干红葡萄酒</t>
    <phoneticPr fontId="11" type="noConversion"/>
  </si>
  <si>
    <t>2019年360KA渠道合作伙伴菁英汇-活动费用结算清单</t>
    <phoneticPr fontId="10" type="noConversion"/>
  </si>
  <si>
    <t>5个分奖项视频</t>
    <phoneticPr fontId="11" type="noConversion"/>
  </si>
  <si>
    <t>8小时</t>
    <phoneticPr fontId="11" type="noConversion"/>
  </si>
  <si>
    <t>10秒快剪视频、30秒剪辑视频</t>
    <phoneticPr fontId="11" type="noConversion"/>
  </si>
  <si>
    <t>个</t>
    <phoneticPr fontId="11" type="noConversion"/>
  </si>
  <si>
    <t>化妆师</t>
    <phoneticPr fontId="11" type="noConversion"/>
  </si>
  <si>
    <t>人</t>
    <phoneticPr fontId="11" type="noConversion"/>
  </si>
  <si>
    <t>项</t>
    <phoneticPr fontId="11" type="noConversion"/>
  </si>
  <si>
    <t>搭建运输费：河北至北京往返4.2米货车，金杯往返两次</t>
    <phoneticPr fontId="11" type="noConversion"/>
  </si>
  <si>
    <t>人</t>
    <phoneticPr fontId="11" type="noConversion"/>
  </si>
  <si>
    <t>厢式货车：AV部分（含大屏、音响等）</t>
    <phoneticPr fontId="11" type="noConversion"/>
  </si>
  <si>
    <t>天</t>
    <phoneticPr fontId="11" type="noConversion"/>
  </si>
  <si>
    <t>1月22日搭建，23日撤场</t>
    <phoneticPr fontId="11" type="noConversion"/>
  </si>
  <si>
    <t>辆</t>
    <phoneticPr fontId="11" type="noConversion"/>
  </si>
  <si>
    <t>躺</t>
    <phoneticPr fontId="11" type="noConversion"/>
  </si>
  <si>
    <t>搭建人工费：搭建8人</t>
    <phoneticPr fontId="11" type="noConversion"/>
  </si>
  <si>
    <t>logo灯</t>
    <phoneticPr fontId="11" type="noConversion"/>
  </si>
  <si>
    <t>个</t>
    <phoneticPr fontId="11" type="noConversion"/>
  </si>
  <si>
    <t>Moving lights,1500w Spot-Performance 图案电脑灯（切片）</t>
    <phoneticPr fontId="11" type="noConversion"/>
  </si>
  <si>
    <t>次</t>
    <phoneticPr fontId="11" type="noConversion"/>
  </si>
  <si>
    <t>主舞台梯台斜坡logo</t>
    <phoneticPr fontId="11" type="noConversion"/>
  </si>
  <si>
    <t>灯串</t>
    <phoneticPr fontId="11" type="noConversion"/>
  </si>
  <si>
    <t>套</t>
    <phoneticPr fontId="11" type="noConversion"/>
  </si>
  <si>
    <t>特等奖：华为mate20pro</t>
    <phoneticPr fontId="11" type="noConversion"/>
  </si>
  <si>
    <t>三等奖：360智能门铃</t>
    <phoneticPr fontId="17" type="noConversion"/>
  </si>
  <si>
    <t>京东卡</t>
    <phoneticPr fontId="11" type="noConversion"/>
  </si>
  <si>
    <t>zippo打火机</t>
    <phoneticPr fontId="11" type="noConversion"/>
  </si>
  <si>
    <t>黑色</t>
    <phoneticPr fontId="11" type="noConversion"/>
  </si>
  <si>
    <t>型号/颜色</t>
    <phoneticPr fontId="11" type="noConversion"/>
  </si>
  <si>
    <t>瑞士军刀</t>
    <phoneticPr fontId="11" type="noConversion"/>
  </si>
  <si>
    <t>红色</t>
    <phoneticPr fontId="11" type="noConversion"/>
  </si>
  <si>
    <t>样品-雷蛇鼠标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</si>
</sst>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¥&quot;#,##0.00;[Red]&quot;¥&quot;\-#,##0.00"/>
    <numFmt numFmtId="43" formatCode="_ * #,##0.00_ ;_ * \-#,##0.00_ ;_ * &quot;-&quot;??_ ;_ @_ "/>
    <numFmt numFmtId="176" formatCode="\¥#,##0_);[Red]\(\¥#,##0\)"/>
    <numFmt numFmtId="177" formatCode="\¥#,##0.00_);[Red]\(\¥#,##0.00\)"/>
    <numFmt numFmtId="178" formatCode="&quot;¥&quot;#,##0.00;[Red]&quot;¥&quot;#,##0.00"/>
    <numFmt numFmtId="179" formatCode="0.00_);[Red]\(0.00\)"/>
  </numFmts>
  <fonts count="36">
    <font>
      <sz val="11"/>
      <color theme="1"/>
      <name val="DengXian"/>
      <charset val="134"/>
      <scheme val="minor"/>
    </font>
    <font>
      <b/>
      <sz val="11"/>
      <name val="微软雅黑"/>
      <family val="3"/>
      <charset val="134"/>
    </font>
    <font>
      <b/>
      <sz val="9"/>
      <color rgb="FF000000"/>
      <name val="微软雅黑"/>
      <family val="3"/>
      <charset val="134"/>
    </font>
    <font>
      <sz val="9"/>
      <color rgb="FF000000"/>
      <name val="微软雅黑"/>
      <family val="3"/>
      <charset val="134"/>
    </font>
    <font>
      <sz val="9"/>
      <color theme="1"/>
      <name val="微软雅黑"/>
      <family val="3"/>
      <charset val="134"/>
    </font>
    <font>
      <sz val="11"/>
      <color theme="1"/>
      <name val="微软雅黑"/>
      <family val="3"/>
      <charset val="134"/>
    </font>
    <font>
      <sz val="10"/>
      <name val="Arial"/>
      <family val="2"/>
    </font>
    <font>
      <sz val="11"/>
      <color theme="1"/>
      <name val="DengXian"/>
      <family val="3"/>
      <charset val="134"/>
      <scheme val="minor"/>
    </font>
    <font>
      <sz val="12"/>
      <name val="宋体"/>
      <family val="3"/>
      <charset val="134"/>
    </font>
    <font>
      <u/>
      <sz val="11"/>
      <color theme="10"/>
      <name val="宋体"/>
      <family val="3"/>
      <charset val="134"/>
    </font>
    <font>
      <sz val="9"/>
      <name val="DengXian"/>
      <family val="3"/>
      <charset val="134"/>
      <scheme val="minor"/>
    </font>
    <font>
      <sz val="9"/>
      <name val="DengXian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微软雅黑"/>
      <family val="2"/>
      <charset val="134"/>
    </font>
    <font>
      <sz val="9"/>
      <name val="DengXian"/>
      <family val="2"/>
      <charset val="134"/>
      <scheme val="minor"/>
    </font>
    <font>
      <sz val="9"/>
      <color theme="1"/>
      <name val="DengXian"/>
      <family val="2"/>
      <charset val="134"/>
      <scheme val="minor"/>
    </font>
    <font>
      <b/>
      <sz val="10"/>
      <color rgb="FFFFFFFF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sz val="16"/>
      <name val="微软雅黑"/>
      <family val="3"/>
      <charset val="134"/>
    </font>
    <font>
      <b/>
      <sz val="16"/>
      <name val="微软雅黑"/>
      <family val="3"/>
      <charset val="134"/>
    </font>
    <font>
      <b/>
      <sz val="16"/>
      <color rgb="FF000000"/>
      <name val="微软雅黑"/>
      <family val="3"/>
      <charset val="134"/>
    </font>
    <font>
      <sz val="16"/>
      <color theme="1"/>
      <name val="微软雅黑"/>
      <family val="3"/>
      <charset val="134"/>
    </font>
    <font>
      <sz val="16"/>
      <color theme="1"/>
      <name val="微软雅黑"/>
      <family val="2"/>
      <charset val="134"/>
    </font>
    <font>
      <sz val="16"/>
      <color rgb="FF000000"/>
      <name val="微软雅黑"/>
      <family val="3"/>
      <charset val="134"/>
    </font>
    <font>
      <sz val="16"/>
      <color theme="1"/>
      <name val="DengXian"/>
      <scheme val="minor"/>
    </font>
    <font>
      <sz val="16"/>
      <name val="微软雅黑"/>
      <family val="2"/>
      <charset val="134"/>
    </font>
    <font>
      <sz val="16"/>
      <color rgb="FFFF0000"/>
      <name val="微软雅黑"/>
      <family val="3"/>
      <charset val="134"/>
    </font>
    <font>
      <sz val="16"/>
      <color rgb="FFFF0000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sz val="20"/>
      <name val="微软雅黑"/>
      <family val="2"/>
      <charset val="134"/>
    </font>
    <font>
      <sz val="16"/>
      <color theme="5" tint="-0.249977111117893"/>
      <name val="微软雅黑"/>
      <family val="2"/>
      <charset val="134"/>
    </font>
    <font>
      <sz val="11"/>
      <color theme="1"/>
      <name val="DengXian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7" fillId="0" borderId="0"/>
    <xf numFmtId="0" fontId="6" fillId="0" borderId="0" applyNumberFormat="0"/>
    <xf numFmtId="0" fontId="8" fillId="0" borderId="0"/>
    <xf numFmtId="0" fontId="6" fillId="0" borderId="0" applyNumberFormat="0"/>
    <xf numFmtId="0" fontId="6" fillId="0" borderId="0" applyNumberFormat="0"/>
    <xf numFmtId="0" fontId="8" fillId="0" borderId="0"/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>
      <alignment vertical="center"/>
    </xf>
    <xf numFmtId="0" fontId="8" fillId="0" borderId="0"/>
  </cellStyleXfs>
  <cellXfs count="13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8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178" fontId="15" fillId="0" borderId="1" xfId="0" applyNumberFormat="1" applyFont="1" applyBorder="1"/>
    <xf numFmtId="0" fontId="19" fillId="5" borderId="1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2" borderId="0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2" fillId="2" borderId="0" xfId="0" applyFont="1" applyFill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176" fontId="25" fillId="0" borderId="1" xfId="0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10" fontId="25" fillId="4" borderId="1" xfId="0" applyNumberFormat="1" applyFont="1" applyFill="1" applyBorder="1" applyAlignment="1">
      <alignment horizontal="center" vertical="center" wrapText="1"/>
    </xf>
    <xf numFmtId="177" fontId="26" fillId="4" borderId="1" xfId="0" applyNumberFormat="1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7" fontId="28" fillId="0" borderId="1" xfId="0" applyNumberFormat="1" applyFont="1" applyFill="1" applyBorder="1" applyAlignment="1">
      <alignment horizontal="center" vertical="center" wrapText="1"/>
    </xf>
    <xf numFmtId="177" fontId="23" fillId="4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177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38" fontId="28" fillId="0" borderId="1" xfId="0" applyNumberFormat="1" applyFont="1" applyFill="1" applyBorder="1" applyAlignment="1">
      <alignment horizontal="center" vertical="center" wrapText="1"/>
    </xf>
    <xf numFmtId="176" fontId="28" fillId="0" borderId="1" xfId="0" applyNumberFormat="1" applyFont="1" applyFill="1" applyBorder="1" applyAlignment="1">
      <alignment horizontal="center" vertical="center" wrapText="1"/>
    </xf>
    <xf numFmtId="38" fontId="30" fillId="0" borderId="1" xfId="0" applyNumberFormat="1" applyFont="1" applyFill="1" applyBorder="1" applyAlignment="1">
      <alignment horizontal="center" vertical="center" wrapText="1"/>
    </xf>
    <xf numFmtId="176" fontId="30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8" fontId="26" fillId="0" borderId="1" xfId="0" applyNumberFormat="1" applyFont="1" applyFill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38" fontId="30" fillId="4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38" fontId="24" fillId="0" borderId="1" xfId="0" applyNumberFormat="1" applyFont="1" applyFill="1" applyBorder="1" applyAlignment="1">
      <alignment horizontal="center" vertical="center" wrapText="1"/>
    </xf>
    <xf numFmtId="38" fontId="29" fillId="0" borderId="1" xfId="0" applyNumberFormat="1" applyFont="1" applyFill="1" applyBorder="1" applyAlignment="1">
      <alignment horizontal="center" vertical="center" wrapText="1"/>
    </xf>
    <xf numFmtId="38" fontId="24" fillId="4" borderId="1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38" fontId="26" fillId="0" borderId="5" xfId="0" applyNumberFormat="1" applyFont="1" applyFill="1" applyBorder="1" applyAlignment="1">
      <alignment horizontal="center" vertical="center" wrapText="1"/>
    </xf>
    <xf numFmtId="176" fontId="26" fillId="0" borderId="5" xfId="0" applyNumberFormat="1" applyFont="1" applyFill="1" applyBorder="1" applyAlignment="1">
      <alignment horizontal="center" vertical="center" wrapText="1"/>
    </xf>
    <xf numFmtId="177" fontId="26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1" xfId="0" applyFont="1" applyFill="1" applyBorder="1"/>
    <xf numFmtId="8" fontId="20" fillId="6" borderId="1" xfId="0" applyNumberFormat="1" applyFont="1" applyFill="1" applyBorder="1" applyAlignment="1">
      <alignment horizontal="left" vertical="center"/>
    </xf>
    <xf numFmtId="0" fontId="21" fillId="2" borderId="1" xfId="0" applyFont="1" applyFill="1" applyBorder="1"/>
    <xf numFmtId="0" fontId="21" fillId="2" borderId="0" xfId="0" applyFont="1" applyFill="1"/>
    <xf numFmtId="8" fontId="20" fillId="4" borderId="1" xfId="0" applyNumberFormat="1" applyFont="1" applyFill="1" applyBorder="1" applyAlignment="1">
      <alignment horizontal="left" vertical="center"/>
    </xf>
    <xf numFmtId="38" fontId="21" fillId="2" borderId="0" xfId="0" applyNumberFormat="1" applyFont="1" applyFill="1"/>
    <xf numFmtId="0" fontId="21" fillId="2" borderId="0" xfId="0" applyFont="1" applyFill="1" applyAlignment="1">
      <alignment horizontal="center"/>
    </xf>
    <xf numFmtId="38" fontId="21" fillId="2" borderId="0" xfId="0" applyNumberFormat="1" applyFont="1" applyFill="1" applyAlignment="1">
      <alignment horizontal="center"/>
    </xf>
    <xf numFmtId="0" fontId="30" fillId="4" borderId="1" xfId="0" applyFont="1" applyFill="1" applyBorder="1" applyAlignment="1">
      <alignment horizontal="center" vertical="center" wrapText="1"/>
    </xf>
    <xf numFmtId="10" fontId="28" fillId="4" borderId="1" xfId="0" applyNumberFormat="1" applyFont="1" applyFill="1" applyBorder="1" applyAlignment="1">
      <alignment horizontal="center" vertical="center" wrapText="1"/>
    </xf>
    <xf numFmtId="177" fontId="28" fillId="4" borderId="1" xfId="0" applyNumberFormat="1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left" vertical="center"/>
    </xf>
    <xf numFmtId="177" fontId="29" fillId="0" borderId="5" xfId="0" applyNumberFormat="1" applyFont="1" applyFill="1" applyBorder="1" applyAlignment="1">
      <alignment horizontal="center" vertical="center" wrapText="1"/>
    </xf>
    <xf numFmtId="177" fontId="30" fillId="0" borderId="5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/>
    <xf numFmtId="0" fontId="24" fillId="7" borderId="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/>
    </xf>
    <xf numFmtId="177" fontId="26" fillId="7" borderId="1" xfId="0" applyNumberFormat="1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177" fontId="34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31" fontId="20" fillId="0" borderId="0" xfId="0" applyNumberFormat="1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178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5" fillId="0" borderId="1" xfId="0" applyFont="1" applyBorder="1" applyAlignment="1">
      <alignment horizontal="center"/>
    </xf>
    <xf numFmtId="179" fontId="0" fillId="0" borderId="1" xfId="0" applyNumberFormat="1" applyBorder="1" applyAlignment="1">
      <alignment horizontal="center"/>
    </xf>
  </cellXfs>
  <cellStyles count="15">
    <cellStyle name="0,0_x000d__x000a_NA_x000d__x000a_" xfId="3" xr:uid="{00000000-0005-0000-0000-000000000000}"/>
    <cellStyle name="0,0_x000d__x000d_NA_x000d__x000d_" xfId="14" xr:uid="{B2CE15E6-3EF5-4CB8-9106-3B07E773D1CC}"/>
    <cellStyle name="常规" xfId="0" builtinId="0"/>
    <cellStyle name="常规 10" xfId="5" xr:uid="{00000000-0005-0000-0000-000002000000}"/>
    <cellStyle name="常规 12" xfId="2" xr:uid="{00000000-0005-0000-0000-000003000000}"/>
    <cellStyle name="常规 2" xfId="6" xr:uid="{00000000-0005-0000-0000-000004000000}"/>
    <cellStyle name="常规 2 2" xfId="4" xr:uid="{00000000-0005-0000-0000-000005000000}"/>
    <cellStyle name="常规 3" xfId="7" xr:uid="{00000000-0005-0000-0000-000006000000}"/>
    <cellStyle name="常规 4" xfId="8" xr:uid="{00000000-0005-0000-0000-000007000000}"/>
    <cellStyle name="常规 5" xfId="10" xr:uid="{00000000-0005-0000-0000-000008000000}"/>
    <cellStyle name="常规 5 2" xfId="1" xr:uid="{00000000-0005-0000-0000-000009000000}"/>
    <cellStyle name="超链接 2" xfId="12" xr:uid="{00000000-0005-0000-0000-00000A000000}"/>
    <cellStyle name="千位分隔 2" xfId="9" xr:uid="{00000000-0005-0000-0000-00000B000000}"/>
    <cellStyle name="千位分隔 2 2" xfId="13" xr:uid="{00000000-0005-0000-0000-00000C000000}"/>
    <cellStyle name="千位分隔 3" xfId="11" xr:uid="{00000000-0005-0000-0000-00000D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85"/>
  <sheetViews>
    <sheetView showGridLines="0" tabSelected="1" view="pageBreakPreview" topLeftCell="A73" zoomScale="60" zoomScaleNormal="40" workbookViewId="0">
      <selection activeCell="B82" sqref="B82:H82"/>
    </sheetView>
  </sheetViews>
  <sheetFormatPr defaultColWidth="9" defaultRowHeight="21.5"/>
  <cols>
    <col min="1" max="1" width="22.25" style="71" bestFit="1" customWidth="1"/>
    <col min="2" max="2" width="92.4140625" style="71" bestFit="1" customWidth="1"/>
    <col min="3" max="3" width="8" style="71" bestFit="1" customWidth="1"/>
    <col min="4" max="4" width="7.1640625" style="74" bestFit="1" customWidth="1"/>
    <col min="5" max="5" width="6.5" style="74" bestFit="1" customWidth="1"/>
    <col min="6" max="6" width="7.1640625" style="75" bestFit="1" customWidth="1"/>
    <col min="7" max="7" width="17.1640625" style="74" customWidth="1"/>
    <col min="8" max="8" width="20.25" style="71" bestFit="1" customWidth="1"/>
    <col min="9" max="9" width="43.25" style="71" customWidth="1"/>
    <col min="10" max="10" width="24.58203125" style="71" bestFit="1" customWidth="1"/>
    <col min="11" max="11" width="12.58203125" style="71" customWidth="1"/>
    <col min="12" max="12" width="28" style="71" customWidth="1"/>
    <col min="13" max="254" width="9" style="71"/>
    <col min="255" max="255" width="2.83203125" style="71" customWidth="1"/>
    <col min="256" max="256" width="9" style="71"/>
    <col min="257" max="257" width="12.58203125" style="71" customWidth="1"/>
    <col min="258" max="258" width="11.5" style="71" customWidth="1"/>
    <col min="259" max="259" width="10.08203125" style="71" customWidth="1"/>
    <col min="260" max="260" width="18.08203125" style="71" customWidth="1"/>
    <col min="261" max="261" width="10.33203125" style="71" customWidth="1"/>
    <col min="262" max="263" width="8.83203125" style="71" customWidth="1"/>
    <col min="264" max="264" width="13.5" style="71" customWidth="1"/>
    <col min="265" max="265" width="12.58203125" style="71" customWidth="1"/>
    <col min="266" max="266" width="11.33203125" style="71" customWidth="1"/>
    <col min="267" max="267" width="12.58203125" style="71" customWidth="1"/>
    <col min="268" max="268" width="12.5" style="71" customWidth="1"/>
    <col min="269" max="510" width="9" style="71"/>
    <col min="511" max="511" width="2.83203125" style="71" customWidth="1"/>
    <col min="512" max="512" width="9" style="71"/>
    <col min="513" max="513" width="12.58203125" style="71" customWidth="1"/>
    <col min="514" max="514" width="11.5" style="71" customWidth="1"/>
    <col min="515" max="515" width="10.08203125" style="71" customWidth="1"/>
    <col min="516" max="516" width="18.08203125" style="71" customWidth="1"/>
    <col min="517" max="517" width="10.33203125" style="71" customWidth="1"/>
    <col min="518" max="519" width="8.83203125" style="71" customWidth="1"/>
    <col min="520" max="520" width="13.5" style="71" customWidth="1"/>
    <col min="521" max="521" width="12.58203125" style="71" customWidth="1"/>
    <col min="522" max="522" width="11.33203125" style="71" customWidth="1"/>
    <col min="523" max="523" width="12.58203125" style="71" customWidth="1"/>
    <col min="524" max="524" width="12.5" style="71" customWidth="1"/>
    <col min="525" max="766" width="9" style="71"/>
    <col min="767" max="767" width="2.83203125" style="71" customWidth="1"/>
    <col min="768" max="768" width="9" style="71"/>
    <col min="769" max="769" width="12.58203125" style="71" customWidth="1"/>
    <col min="770" max="770" width="11.5" style="71" customWidth="1"/>
    <col min="771" max="771" width="10.08203125" style="71" customWidth="1"/>
    <col min="772" max="772" width="18.08203125" style="71" customWidth="1"/>
    <col min="773" max="773" width="10.33203125" style="71" customWidth="1"/>
    <col min="774" max="775" width="8.83203125" style="71" customWidth="1"/>
    <col min="776" max="776" width="13.5" style="71" customWidth="1"/>
    <col min="777" max="777" width="12.58203125" style="71" customWidth="1"/>
    <col min="778" max="778" width="11.33203125" style="71" customWidth="1"/>
    <col min="779" max="779" width="12.58203125" style="71" customWidth="1"/>
    <col min="780" max="780" width="12.5" style="71" customWidth="1"/>
    <col min="781" max="1022" width="9" style="71"/>
    <col min="1023" max="1023" width="2.83203125" style="71" customWidth="1"/>
    <col min="1024" max="1024" width="9" style="71"/>
    <col min="1025" max="1025" width="12.58203125" style="71" customWidth="1"/>
    <col min="1026" max="1026" width="11.5" style="71" customWidth="1"/>
    <col min="1027" max="1027" width="10.08203125" style="71" customWidth="1"/>
    <col min="1028" max="1028" width="18.08203125" style="71" customWidth="1"/>
    <col min="1029" max="1029" width="10.33203125" style="71" customWidth="1"/>
    <col min="1030" max="1031" width="8.83203125" style="71" customWidth="1"/>
    <col min="1032" max="1032" width="13.5" style="71" customWidth="1"/>
    <col min="1033" max="1033" width="12.58203125" style="71" customWidth="1"/>
    <col min="1034" max="1034" width="11.33203125" style="71" customWidth="1"/>
    <col min="1035" max="1035" width="12.58203125" style="71" customWidth="1"/>
    <col min="1036" max="1036" width="12.5" style="71" customWidth="1"/>
    <col min="1037" max="1278" width="9" style="71"/>
    <col min="1279" max="1279" width="2.83203125" style="71" customWidth="1"/>
    <col min="1280" max="1280" width="9" style="71"/>
    <col min="1281" max="1281" width="12.58203125" style="71" customWidth="1"/>
    <col min="1282" max="1282" width="11.5" style="71" customWidth="1"/>
    <col min="1283" max="1283" width="10.08203125" style="71" customWidth="1"/>
    <col min="1284" max="1284" width="18.08203125" style="71" customWidth="1"/>
    <col min="1285" max="1285" width="10.33203125" style="71" customWidth="1"/>
    <col min="1286" max="1287" width="8.83203125" style="71" customWidth="1"/>
    <col min="1288" max="1288" width="13.5" style="71" customWidth="1"/>
    <col min="1289" max="1289" width="12.58203125" style="71" customWidth="1"/>
    <col min="1290" max="1290" width="11.33203125" style="71" customWidth="1"/>
    <col min="1291" max="1291" width="12.58203125" style="71" customWidth="1"/>
    <col min="1292" max="1292" width="12.5" style="71" customWidth="1"/>
    <col min="1293" max="1534" width="9" style="71"/>
    <col min="1535" max="1535" width="2.83203125" style="71" customWidth="1"/>
    <col min="1536" max="1536" width="9" style="71"/>
    <col min="1537" max="1537" width="12.58203125" style="71" customWidth="1"/>
    <col min="1538" max="1538" width="11.5" style="71" customWidth="1"/>
    <col min="1539" max="1539" width="10.08203125" style="71" customWidth="1"/>
    <col min="1540" max="1540" width="18.08203125" style="71" customWidth="1"/>
    <col min="1541" max="1541" width="10.33203125" style="71" customWidth="1"/>
    <col min="1542" max="1543" width="8.83203125" style="71" customWidth="1"/>
    <col min="1544" max="1544" width="13.5" style="71" customWidth="1"/>
    <col min="1545" max="1545" width="12.58203125" style="71" customWidth="1"/>
    <col min="1546" max="1546" width="11.33203125" style="71" customWidth="1"/>
    <col min="1547" max="1547" width="12.58203125" style="71" customWidth="1"/>
    <col min="1548" max="1548" width="12.5" style="71" customWidth="1"/>
    <col min="1549" max="1790" width="9" style="71"/>
    <col min="1791" max="1791" width="2.83203125" style="71" customWidth="1"/>
    <col min="1792" max="1792" width="9" style="71"/>
    <col min="1793" max="1793" width="12.58203125" style="71" customWidth="1"/>
    <col min="1794" max="1794" width="11.5" style="71" customWidth="1"/>
    <col min="1795" max="1795" width="10.08203125" style="71" customWidth="1"/>
    <col min="1796" max="1796" width="18.08203125" style="71" customWidth="1"/>
    <col min="1797" max="1797" width="10.33203125" style="71" customWidth="1"/>
    <col min="1798" max="1799" width="8.83203125" style="71" customWidth="1"/>
    <col min="1800" max="1800" width="13.5" style="71" customWidth="1"/>
    <col min="1801" max="1801" width="12.58203125" style="71" customWidth="1"/>
    <col min="1802" max="1802" width="11.33203125" style="71" customWidth="1"/>
    <col min="1803" max="1803" width="12.58203125" style="71" customWidth="1"/>
    <col min="1804" max="1804" width="12.5" style="71" customWidth="1"/>
    <col min="1805" max="2046" width="9" style="71"/>
    <col min="2047" max="2047" width="2.83203125" style="71" customWidth="1"/>
    <col min="2048" max="2048" width="9" style="71"/>
    <col min="2049" max="2049" width="12.58203125" style="71" customWidth="1"/>
    <col min="2050" max="2050" width="11.5" style="71" customWidth="1"/>
    <col min="2051" max="2051" width="10.08203125" style="71" customWidth="1"/>
    <col min="2052" max="2052" width="18.08203125" style="71" customWidth="1"/>
    <col min="2053" max="2053" width="10.33203125" style="71" customWidth="1"/>
    <col min="2054" max="2055" width="8.83203125" style="71" customWidth="1"/>
    <col min="2056" max="2056" width="13.5" style="71" customWidth="1"/>
    <col min="2057" max="2057" width="12.58203125" style="71" customWidth="1"/>
    <col min="2058" max="2058" width="11.33203125" style="71" customWidth="1"/>
    <col min="2059" max="2059" width="12.58203125" style="71" customWidth="1"/>
    <col min="2060" max="2060" width="12.5" style="71" customWidth="1"/>
    <col min="2061" max="2302" width="9" style="71"/>
    <col min="2303" max="2303" width="2.83203125" style="71" customWidth="1"/>
    <col min="2304" max="2304" width="9" style="71"/>
    <col min="2305" max="2305" width="12.58203125" style="71" customWidth="1"/>
    <col min="2306" max="2306" width="11.5" style="71" customWidth="1"/>
    <col min="2307" max="2307" width="10.08203125" style="71" customWidth="1"/>
    <col min="2308" max="2308" width="18.08203125" style="71" customWidth="1"/>
    <col min="2309" max="2309" width="10.33203125" style="71" customWidth="1"/>
    <col min="2310" max="2311" width="8.83203125" style="71" customWidth="1"/>
    <col min="2312" max="2312" width="13.5" style="71" customWidth="1"/>
    <col min="2313" max="2313" width="12.58203125" style="71" customWidth="1"/>
    <col min="2314" max="2314" width="11.33203125" style="71" customWidth="1"/>
    <col min="2315" max="2315" width="12.58203125" style="71" customWidth="1"/>
    <col min="2316" max="2316" width="12.5" style="71" customWidth="1"/>
    <col min="2317" max="2558" width="9" style="71"/>
    <col min="2559" max="2559" width="2.83203125" style="71" customWidth="1"/>
    <col min="2560" max="2560" width="9" style="71"/>
    <col min="2561" max="2561" width="12.58203125" style="71" customWidth="1"/>
    <col min="2562" max="2562" width="11.5" style="71" customWidth="1"/>
    <col min="2563" max="2563" width="10.08203125" style="71" customWidth="1"/>
    <col min="2564" max="2564" width="18.08203125" style="71" customWidth="1"/>
    <col min="2565" max="2565" width="10.33203125" style="71" customWidth="1"/>
    <col min="2566" max="2567" width="8.83203125" style="71" customWidth="1"/>
    <col min="2568" max="2568" width="13.5" style="71" customWidth="1"/>
    <col min="2569" max="2569" width="12.58203125" style="71" customWidth="1"/>
    <col min="2570" max="2570" width="11.33203125" style="71" customWidth="1"/>
    <col min="2571" max="2571" width="12.58203125" style="71" customWidth="1"/>
    <col min="2572" max="2572" width="12.5" style="71" customWidth="1"/>
    <col min="2573" max="2814" width="9" style="71"/>
    <col min="2815" max="2815" width="2.83203125" style="71" customWidth="1"/>
    <col min="2816" max="2816" width="9" style="71"/>
    <col min="2817" max="2817" width="12.58203125" style="71" customWidth="1"/>
    <col min="2818" max="2818" width="11.5" style="71" customWidth="1"/>
    <col min="2819" max="2819" width="10.08203125" style="71" customWidth="1"/>
    <col min="2820" max="2820" width="18.08203125" style="71" customWidth="1"/>
    <col min="2821" max="2821" width="10.33203125" style="71" customWidth="1"/>
    <col min="2822" max="2823" width="8.83203125" style="71" customWidth="1"/>
    <col min="2824" max="2824" width="13.5" style="71" customWidth="1"/>
    <col min="2825" max="2825" width="12.58203125" style="71" customWidth="1"/>
    <col min="2826" max="2826" width="11.33203125" style="71" customWidth="1"/>
    <col min="2827" max="2827" width="12.58203125" style="71" customWidth="1"/>
    <col min="2828" max="2828" width="12.5" style="71" customWidth="1"/>
    <col min="2829" max="3070" width="9" style="71"/>
    <col min="3071" max="3071" width="2.83203125" style="71" customWidth="1"/>
    <col min="3072" max="3072" width="9" style="71"/>
    <col min="3073" max="3073" width="12.58203125" style="71" customWidth="1"/>
    <col min="3074" max="3074" width="11.5" style="71" customWidth="1"/>
    <col min="3075" max="3075" width="10.08203125" style="71" customWidth="1"/>
    <col min="3076" max="3076" width="18.08203125" style="71" customWidth="1"/>
    <col min="3077" max="3077" width="10.33203125" style="71" customWidth="1"/>
    <col min="3078" max="3079" width="8.83203125" style="71" customWidth="1"/>
    <col min="3080" max="3080" width="13.5" style="71" customWidth="1"/>
    <col min="3081" max="3081" width="12.58203125" style="71" customWidth="1"/>
    <col min="3082" max="3082" width="11.33203125" style="71" customWidth="1"/>
    <col min="3083" max="3083" width="12.58203125" style="71" customWidth="1"/>
    <col min="3084" max="3084" width="12.5" style="71" customWidth="1"/>
    <col min="3085" max="3326" width="9" style="71"/>
    <col min="3327" max="3327" width="2.83203125" style="71" customWidth="1"/>
    <col min="3328" max="3328" width="9" style="71"/>
    <col min="3329" max="3329" width="12.58203125" style="71" customWidth="1"/>
    <col min="3330" max="3330" width="11.5" style="71" customWidth="1"/>
    <col min="3331" max="3331" width="10.08203125" style="71" customWidth="1"/>
    <col min="3332" max="3332" width="18.08203125" style="71" customWidth="1"/>
    <col min="3333" max="3333" width="10.33203125" style="71" customWidth="1"/>
    <col min="3334" max="3335" width="8.83203125" style="71" customWidth="1"/>
    <col min="3336" max="3336" width="13.5" style="71" customWidth="1"/>
    <col min="3337" max="3337" width="12.58203125" style="71" customWidth="1"/>
    <col min="3338" max="3338" width="11.33203125" style="71" customWidth="1"/>
    <col min="3339" max="3339" width="12.58203125" style="71" customWidth="1"/>
    <col min="3340" max="3340" width="12.5" style="71" customWidth="1"/>
    <col min="3341" max="3582" width="9" style="71"/>
    <col min="3583" max="3583" width="2.83203125" style="71" customWidth="1"/>
    <col min="3584" max="3584" width="9" style="71"/>
    <col min="3585" max="3585" width="12.58203125" style="71" customWidth="1"/>
    <col min="3586" max="3586" width="11.5" style="71" customWidth="1"/>
    <col min="3587" max="3587" width="10.08203125" style="71" customWidth="1"/>
    <col min="3588" max="3588" width="18.08203125" style="71" customWidth="1"/>
    <col min="3589" max="3589" width="10.33203125" style="71" customWidth="1"/>
    <col min="3590" max="3591" width="8.83203125" style="71" customWidth="1"/>
    <col min="3592" max="3592" width="13.5" style="71" customWidth="1"/>
    <col min="3593" max="3593" width="12.58203125" style="71" customWidth="1"/>
    <col min="3594" max="3594" width="11.33203125" style="71" customWidth="1"/>
    <col min="3595" max="3595" width="12.58203125" style="71" customWidth="1"/>
    <col min="3596" max="3596" width="12.5" style="71" customWidth="1"/>
    <col min="3597" max="3838" width="9" style="71"/>
    <col min="3839" max="3839" width="2.83203125" style="71" customWidth="1"/>
    <col min="3840" max="3840" width="9" style="71"/>
    <col min="3841" max="3841" width="12.58203125" style="71" customWidth="1"/>
    <col min="3842" max="3842" width="11.5" style="71" customWidth="1"/>
    <col min="3843" max="3843" width="10.08203125" style="71" customWidth="1"/>
    <col min="3844" max="3844" width="18.08203125" style="71" customWidth="1"/>
    <col min="3845" max="3845" width="10.33203125" style="71" customWidth="1"/>
    <col min="3846" max="3847" width="8.83203125" style="71" customWidth="1"/>
    <col min="3848" max="3848" width="13.5" style="71" customWidth="1"/>
    <col min="3849" max="3849" width="12.58203125" style="71" customWidth="1"/>
    <col min="3850" max="3850" width="11.33203125" style="71" customWidth="1"/>
    <col min="3851" max="3851" width="12.58203125" style="71" customWidth="1"/>
    <col min="3852" max="3852" width="12.5" style="71" customWidth="1"/>
    <col min="3853" max="4094" width="9" style="71"/>
    <col min="4095" max="4095" width="2.83203125" style="71" customWidth="1"/>
    <col min="4096" max="4096" width="9" style="71"/>
    <col min="4097" max="4097" width="12.58203125" style="71" customWidth="1"/>
    <col min="4098" max="4098" width="11.5" style="71" customWidth="1"/>
    <col min="4099" max="4099" width="10.08203125" style="71" customWidth="1"/>
    <col min="4100" max="4100" width="18.08203125" style="71" customWidth="1"/>
    <col min="4101" max="4101" width="10.33203125" style="71" customWidth="1"/>
    <col min="4102" max="4103" width="8.83203125" style="71" customWidth="1"/>
    <col min="4104" max="4104" width="13.5" style="71" customWidth="1"/>
    <col min="4105" max="4105" width="12.58203125" style="71" customWidth="1"/>
    <col min="4106" max="4106" width="11.33203125" style="71" customWidth="1"/>
    <col min="4107" max="4107" width="12.58203125" style="71" customWidth="1"/>
    <col min="4108" max="4108" width="12.5" style="71" customWidth="1"/>
    <col min="4109" max="4350" width="9" style="71"/>
    <col min="4351" max="4351" width="2.83203125" style="71" customWidth="1"/>
    <col min="4352" max="4352" width="9" style="71"/>
    <col min="4353" max="4353" width="12.58203125" style="71" customWidth="1"/>
    <col min="4354" max="4354" width="11.5" style="71" customWidth="1"/>
    <col min="4355" max="4355" width="10.08203125" style="71" customWidth="1"/>
    <col min="4356" max="4356" width="18.08203125" style="71" customWidth="1"/>
    <col min="4357" max="4357" width="10.33203125" style="71" customWidth="1"/>
    <col min="4358" max="4359" width="8.83203125" style="71" customWidth="1"/>
    <col min="4360" max="4360" width="13.5" style="71" customWidth="1"/>
    <col min="4361" max="4361" width="12.58203125" style="71" customWidth="1"/>
    <col min="4362" max="4362" width="11.33203125" style="71" customWidth="1"/>
    <col min="4363" max="4363" width="12.58203125" style="71" customWidth="1"/>
    <col min="4364" max="4364" width="12.5" style="71" customWidth="1"/>
    <col min="4365" max="4606" width="9" style="71"/>
    <col min="4607" max="4607" width="2.83203125" style="71" customWidth="1"/>
    <col min="4608" max="4608" width="9" style="71"/>
    <col min="4609" max="4609" width="12.58203125" style="71" customWidth="1"/>
    <col min="4610" max="4610" width="11.5" style="71" customWidth="1"/>
    <col min="4611" max="4611" width="10.08203125" style="71" customWidth="1"/>
    <col min="4612" max="4612" width="18.08203125" style="71" customWidth="1"/>
    <col min="4613" max="4613" width="10.33203125" style="71" customWidth="1"/>
    <col min="4614" max="4615" width="8.83203125" style="71" customWidth="1"/>
    <col min="4616" max="4616" width="13.5" style="71" customWidth="1"/>
    <col min="4617" max="4617" width="12.58203125" style="71" customWidth="1"/>
    <col min="4618" max="4618" width="11.33203125" style="71" customWidth="1"/>
    <col min="4619" max="4619" width="12.58203125" style="71" customWidth="1"/>
    <col min="4620" max="4620" width="12.5" style="71" customWidth="1"/>
    <col min="4621" max="4862" width="9" style="71"/>
    <col min="4863" max="4863" width="2.83203125" style="71" customWidth="1"/>
    <col min="4864" max="4864" width="9" style="71"/>
    <col min="4865" max="4865" width="12.58203125" style="71" customWidth="1"/>
    <col min="4866" max="4866" width="11.5" style="71" customWidth="1"/>
    <col min="4867" max="4867" width="10.08203125" style="71" customWidth="1"/>
    <col min="4868" max="4868" width="18.08203125" style="71" customWidth="1"/>
    <col min="4869" max="4869" width="10.33203125" style="71" customWidth="1"/>
    <col min="4870" max="4871" width="8.83203125" style="71" customWidth="1"/>
    <col min="4872" max="4872" width="13.5" style="71" customWidth="1"/>
    <col min="4873" max="4873" width="12.58203125" style="71" customWidth="1"/>
    <col min="4874" max="4874" width="11.33203125" style="71" customWidth="1"/>
    <col min="4875" max="4875" width="12.58203125" style="71" customWidth="1"/>
    <col min="4876" max="4876" width="12.5" style="71" customWidth="1"/>
    <col min="4877" max="5118" width="9" style="71"/>
    <col min="5119" max="5119" width="2.83203125" style="71" customWidth="1"/>
    <col min="5120" max="5120" width="9" style="71"/>
    <col min="5121" max="5121" width="12.58203125" style="71" customWidth="1"/>
    <col min="5122" max="5122" width="11.5" style="71" customWidth="1"/>
    <col min="5123" max="5123" width="10.08203125" style="71" customWidth="1"/>
    <col min="5124" max="5124" width="18.08203125" style="71" customWidth="1"/>
    <col min="5125" max="5125" width="10.33203125" style="71" customWidth="1"/>
    <col min="5126" max="5127" width="8.83203125" style="71" customWidth="1"/>
    <col min="5128" max="5128" width="13.5" style="71" customWidth="1"/>
    <col min="5129" max="5129" width="12.58203125" style="71" customWidth="1"/>
    <col min="5130" max="5130" width="11.33203125" style="71" customWidth="1"/>
    <col min="5131" max="5131" width="12.58203125" style="71" customWidth="1"/>
    <col min="5132" max="5132" width="12.5" style="71" customWidth="1"/>
    <col min="5133" max="5374" width="9" style="71"/>
    <col min="5375" max="5375" width="2.83203125" style="71" customWidth="1"/>
    <col min="5376" max="5376" width="9" style="71"/>
    <col min="5377" max="5377" width="12.58203125" style="71" customWidth="1"/>
    <col min="5378" max="5378" width="11.5" style="71" customWidth="1"/>
    <col min="5379" max="5379" width="10.08203125" style="71" customWidth="1"/>
    <col min="5380" max="5380" width="18.08203125" style="71" customWidth="1"/>
    <col min="5381" max="5381" width="10.33203125" style="71" customWidth="1"/>
    <col min="5382" max="5383" width="8.83203125" style="71" customWidth="1"/>
    <col min="5384" max="5384" width="13.5" style="71" customWidth="1"/>
    <col min="5385" max="5385" width="12.58203125" style="71" customWidth="1"/>
    <col min="5386" max="5386" width="11.33203125" style="71" customWidth="1"/>
    <col min="5387" max="5387" width="12.58203125" style="71" customWidth="1"/>
    <col min="5388" max="5388" width="12.5" style="71" customWidth="1"/>
    <col min="5389" max="5630" width="9" style="71"/>
    <col min="5631" max="5631" width="2.83203125" style="71" customWidth="1"/>
    <col min="5632" max="5632" width="9" style="71"/>
    <col min="5633" max="5633" width="12.58203125" style="71" customWidth="1"/>
    <col min="5634" max="5634" width="11.5" style="71" customWidth="1"/>
    <col min="5635" max="5635" width="10.08203125" style="71" customWidth="1"/>
    <col min="5636" max="5636" width="18.08203125" style="71" customWidth="1"/>
    <col min="5637" max="5637" width="10.33203125" style="71" customWidth="1"/>
    <col min="5638" max="5639" width="8.83203125" style="71" customWidth="1"/>
    <col min="5640" max="5640" width="13.5" style="71" customWidth="1"/>
    <col min="5641" max="5641" width="12.58203125" style="71" customWidth="1"/>
    <col min="5642" max="5642" width="11.33203125" style="71" customWidth="1"/>
    <col min="5643" max="5643" width="12.58203125" style="71" customWidth="1"/>
    <col min="5644" max="5644" width="12.5" style="71" customWidth="1"/>
    <col min="5645" max="5886" width="9" style="71"/>
    <col min="5887" max="5887" width="2.83203125" style="71" customWidth="1"/>
    <col min="5888" max="5888" width="9" style="71"/>
    <col min="5889" max="5889" width="12.58203125" style="71" customWidth="1"/>
    <col min="5890" max="5890" width="11.5" style="71" customWidth="1"/>
    <col min="5891" max="5891" width="10.08203125" style="71" customWidth="1"/>
    <col min="5892" max="5892" width="18.08203125" style="71" customWidth="1"/>
    <col min="5893" max="5893" width="10.33203125" style="71" customWidth="1"/>
    <col min="5894" max="5895" width="8.83203125" style="71" customWidth="1"/>
    <col min="5896" max="5896" width="13.5" style="71" customWidth="1"/>
    <col min="5897" max="5897" width="12.58203125" style="71" customWidth="1"/>
    <col min="5898" max="5898" width="11.33203125" style="71" customWidth="1"/>
    <col min="5899" max="5899" width="12.58203125" style="71" customWidth="1"/>
    <col min="5900" max="5900" width="12.5" style="71" customWidth="1"/>
    <col min="5901" max="6142" width="9" style="71"/>
    <col min="6143" max="6143" width="2.83203125" style="71" customWidth="1"/>
    <col min="6144" max="6144" width="9" style="71"/>
    <col min="6145" max="6145" width="12.58203125" style="71" customWidth="1"/>
    <col min="6146" max="6146" width="11.5" style="71" customWidth="1"/>
    <col min="6147" max="6147" width="10.08203125" style="71" customWidth="1"/>
    <col min="6148" max="6148" width="18.08203125" style="71" customWidth="1"/>
    <col min="6149" max="6149" width="10.33203125" style="71" customWidth="1"/>
    <col min="6150" max="6151" width="8.83203125" style="71" customWidth="1"/>
    <col min="6152" max="6152" width="13.5" style="71" customWidth="1"/>
    <col min="6153" max="6153" width="12.58203125" style="71" customWidth="1"/>
    <col min="6154" max="6154" width="11.33203125" style="71" customWidth="1"/>
    <col min="6155" max="6155" width="12.58203125" style="71" customWidth="1"/>
    <col min="6156" max="6156" width="12.5" style="71" customWidth="1"/>
    <col min="6157" max="6398" width="9" style="71"/>
    <col min="6399" max="6399" width="2.83203125" style="71" customWidth="1"/>
    <col min="6400" max="6400" width="9" style="71"/>
    <col min="6401" max="6401" width="12.58203125" style="71" customWidth="1"/>
    <col min="6402" max="6402" width="11.5" style="71" customWidth="1"/>
    <col min="6403" max="6403" width="10.08203125" style="71" customWidth="1"/>
    <col min="6404" max="6404" width="18.08203125" style="71" customWidth="1"/>
    <col min="6405" max="6405" width="10.33203125" style="71" customWidth="1"/>
    <col min="6406" max="6407" width="8.83203125" style="71" customWidth="1"/>
    <col min="6408" max="6408" width="13.5" style="71" customWidth="1"/>
    <col min="6409" max="6409" width="12.58203125" style="71" customWidth="1"/>
    <col min="6410" max="6410" width="11.33203125" style="71" customWidth="1"/>
    <col min="6411" max="6411" width="12.58203125" style="71" customWidth="1"/>
    <col min="6412" max="6412" width="12.5" style="71" customWidth="1"/>
    <col min="6413" max="6654" width="9" style="71"/>
    <col min="6655" max="6655" width="2.83203125" style="71" customWidth="1"/>
    <col min="6656" max="6656" width="9" style="71"/>
    <col min="6657" max="6657" width="12.58203125" style="71" customWidth="1"/>
    <col min="6658" max="6658" width="11.5" style="71" customWidth="1"/>
    <col min="6659" max="6659" width="10.08203125" style="71" customWidth="1"/>
    <col min="6660" max="6660" width="18.08203125" style="71" customWidth="1"/>
    <col min="6661" max="6661" width="10.33203125" style="71" customWidth="1"/>
    <col min="6662" max="6663" width="8.83203125" style="71" customWidth="1"/>
    <col min="6664" max="6664" width="13.5" style="71" customWidth="1"/>
    <col min="6665" max="6665" width="12.58203125" style="71" customWidth="1"/>
    <col min="6666" max="6666" width="11.33203125" style="71" customWidth="1"/>
    <col min="6667" max="6667" width="12.58203125" style="71" customWidth="1"/>
    <col min="6668" max="6668" width="12.5" style="71" customWidth="1"/>
    <col min="6669" max="6910" width="9" style="71"/>
    <col min="6911" max="6911" width="2.83203125" style="71" customWidth="1"/>
    <col min="6912" max="6912" width="9" style="71"/>
    <col min="6913" max="6913" width="12.58203125" style="71" customWidth="1"/>
    <col min="6914" max="6914" width="11.5" style="71" customWidth="1"/>
    <col min="6915" max="6915" width="10.08203125" style="71" customWidth="1"/>
    <col min="6916" max="6916" width="18.08203125" style="71" customWidth="1"/>
    <col min="6917" max="6917" width="10.33203125" style="71" customWidth="1"/>
    <col min="6918" max="6919" width="8.83203125" style="71" customWidth="1"/>
    <col min="6920" max="6920" width="13.5" style="71" customWidth="1"/>
    <col min="6921" max="6921" width="12.58203125" style="71" customWidth="1"/>
    <col min="6922" max="6922" width="11.33203125" style="71" customWidth="1"/>
    <col min="6923" max="6923" width="12.58203125" style="71" customWidth="1"/>
    <col min="6924" max="6924" width="12.5" style="71" customWidth="1"/>
    <col min="6925" max="7166" width="9" style="71"/>
    <col min="7167" max="7167" width="2.83203125" style="71" customWidth="1"/>
    <col min="7168" max="7168" width="9" style="71"/>
    <col min="7169" max="7169" width="12.58203125" style="71" customWidth="1"/>
    <col min="7170" max="7170" width="11.5" style="71" customWidth="1"/>
    <col min="7171" max="7171" width="10.08203125" style="71" customWidth="1"/>
    <col min="7172" max="7172" width="18.08203125" style="71" customWidth="1"/>
    <col min="7173" max="7173" width="10.33203125" style="71" customWidth="1"/>
    <col min="7174" max="7175" width="8.83203125" style="71" customWidth="1"/>
    <col min="7176" max="7176" width="13.5" style="71" customWidth="1"/>
    <col min="7177" max="7177" width="12.58203125" style="71" customWidth="1"/>
    <col min="7178" max="7178" width="11.33203125" style="71" customWidth="1"/>
    <col min="7179" max="7179" width="12.58203125" style="71" customWidth="1"/>
    <col min="7180" max="7180" width="12.5" style="71" customWidth="1"/>
    <col min="7181" max="7422" width="9" style="71"/>
    <col min="7423" max="7423" width="2.83203125" style="71" customWidth="1"/>
    <col min="7424" max="7424" width="9" style="71"/>
    <col min="7425" max="7425" width="12.58203125" style="71" customWidth="1"/>
    <col min="7426" max="7426" width="11.5" style="71" customWidth="1"/>
    <col min="7427" max="7427" width="10.08203125" style="71" customWidth="1"/>
    <col min="7428" max="7428" width="18.08203125" style="71" customWidth="1"/>
    <col min="7429" max="7429" width="10.33203125" style="71" customWidth="1"/>
    <col min="7430" max="7431" width="8.83203125" style="71" customWidth="1"/>
    <col min="7432" max="7432" width="13.5" style="71" customWidth="1"/>
    <col min="7433" max="7433" width="12.58203125" style="71" customWidth="1"/>
    <col min="7434" max="7434" width="11.33203125" style="71" customWidth="1"/>
    <col min="7435" max="7435" width="12.58203125" style="71" customWidth="1"/>
    <col min="7436" max="7436" width="12.5" style="71" customWidth="1"/>
    <col min="7437" max="7678" width="9" style="71"/>
    <col min="7679" max="7679" width="2.83203125" style="71" customWidth="1"/>
    <col min="7680" max="7680" width="9" style="71"/>
    <col min="7681" max="7681" width="12.58203125" style="71" customWidth="1"/>
    <col min="7682" max="7682" width="11.5" style="71" customWidth="1"/>
    <col min="7683" max="7683" width="10.08203125" style="71" customWidth="1"/>
    <col min="7684" max="7684" width="18.08203125" style="71" customWidth="1"/>
    <col min="7685" max="7685" width="10.33203125" style="71" customWidth="1"/>
    <col min="7686" max="7687" width="8.83203125" style="71" customWidth="1"/>
    <col min="7688" max="7688" width="13.5" style="71" customWidth="1"/>
    <col min="7689" max="7689" width="12.58203125" style="71" customWidth="1"/>
    <col min="7690" max="7690" width="11.33203125" style="71" customWidth="1"/>
    <col min="7691" max="7691" width="12.58203125" style="71" customWidth="1"/>
    <col min="7692" max="7692" width="12.5" style="71" customWidth="1"/>
    <col min="7693" max="7934" width="9" style="71"/>
    <col min="7935" max="7935" width="2.83203125" style="71" customWidth="1"/>
    <col min="7936" max="7936" width="9" style="71"/>
    <col min="7937" max="7937" width="12.58203125" style="71" customWidth="1"/>
    <col min="7938" max="7938" width="11.5" style="71" customWidth="1"/>
    <col min="7939" max="7939" width="10.08203125" style="71" customWidth="1"/>
    <col min="7940" max="7940" width="18.08203125" style="71" customWidth="1"/>
    <col min="7941" max="7941" width="10.33203125" style="71" customWidth="1"/>
    <col min="7942" max="7943" width="8.83203125" style="71" customWidth="1"/>
    <col min="7944" max="7944" width="13.5" style="71" customWidth="1"/>
    <col min="7945" max="7945" width="12.58203125" style="71" customWidth="1"/>
    <col min="7946" max="7946" width="11.33203125" style="71" customWidth="1"/>
    <col min="7947" max="7947" width="12.58203125" style="71" customWidth="1"/>
    <col min="7948" max="7948" width="12.5" style="71" customWidth="1"/>
    <col min="7949" max="8190" width="9" style="71"/>
    <col min="8191" max="8191" width="2.83203125" style="71" customWidth="1"/>
    <col min="8192" max="8192" width="9" style="71"/>
    <col min="8193" max="8193" width="12.58203125" style="71" customWidth="1"/>
    <col min="8194" max="8194" width="11.5" style="71" customWidth="1"/>
    <col min="8195" max="8195" width="10.08203125" style="71" customWidth="1"/>
    <col min="8196" max="8196" width="18.08203125" style="71" customWidth="1"/>
    <col min="8197" max="8197" width="10.33203125" style="71" customWidth="1"/>
    <col min="8198" max="8199" width="8.83203125" style="71" customWidth="1"/>
    <col min="8200" max="8200" width="13.5" style="71" customWidth="1"/>
    <col min="8201" max="8201" width="12.58203125" style="71" customWidth="1"/>
    <col min="8202" max="8202" width="11.33203125" style="71" customWidth="1"/>
    <col min="8203" max="8203" width="12.58203125" style="71" customWidth="1"/>
    <col min="8204" max="8204" width="12.5" style="71" customWidth="1"/>
    <col min="8205" max="8446" width="9" style="71"/>
    <col min="8447" max="8447" width="2.83203125" style="71" customWidth="1"/>
    <col min="8448" max="8448" width="9" style="71"/>
    <col min="8449" max="8449" width="12.58203125" style="71" customWidth="1"/>
    <col min="8450" max="8450" width="11.5" style="71" customWidth="1"/>
    <col min="8451" max="8451" width="10.08203125" style="71" customWidth="1"/>
    <col min="8452" max="8452" width="18.08203125" style="71" customWidth="1"/>
    <col min="8453" max="8453" width="10.33203125" style="71" customWidth="1"/>
    <col min="8454" max="8455" width="8.83203125" style="71" customWidth="1"/>
    <col min="8456" max="8456" width="13.5" style="71" customWidth="1"/>
    <col min="8457" max="8457" width="12.58203125" style="71" customWidth="1"/>
    <col min="8458" max="8458" width="11.33203125" style="71" customWidth="1"/>
    <col min="8459" max="8459" width="12.58203125" style="71" customWidth="1"/>
    <col min="8460" max="8460" width="12.5" style="71" customWidth="1"/>
    <col min="8461" max="8702" width="9" style="71"/>
    <col min="8703" max="8703" width="2.83203125" style="71" customWidth="1"/>
    <col min="8704" max="8704" width="9" style="71"/>
    <col min="8705" max="8705" width="12.58203125" style="71" customWidth="1"/>
    <col min="8706" max="8706" width="11.5" style="71" customWidth="1"/>
    <col min="8707" max="8707" width="10.08203125" style="71" customWidth="1"/>
    <col min="8708" max="8708" width="18.08203125" style="71" customWidth="1"/>
    <col min="8709" max="8709" width="10.33203125" style="71" customWidth="1"/>
    <col min="8710" max="8711" width="8.83203125" style="71" customWidth="1"/>
    <col min="8712" max="8712" width="13.5" style="71" customWidth="1"/>
    <col min="8713" max="8713" width="12.58203125" style="71" customWidth="1"/>
    <col min="8714" max="8714" width="11.33203125" style="71" customWidth="1"/>
    <col min="8715" max="8715" width="12.58203125" style="71" customWidth="1"/>
    <col min="8716" max="8716" width="12.5" style="71" customWidth="1"/>
    <col min="8717" max="8958" width="9" style="71"/>
    <col min="8959" max="8959" width="2.83203125" style="71" customWidth="1"/>
    <col min="8960" max="8960" width="9" style="71"/>
    <col min="8961" max="8961" width="12.58203125" style="71" customWidth="1"/>
    <col min="8962" max="8962" width="11.5" style="71" customWidth="1"/>
    <col min="8963" max="8963" width="10.08203125" style="71" customWidth="1"/>
    <col min="8964" max="8964" width="18.08203125" style="71" customWidth="1"/>
    <col min="8965" max="8965" width="10.33203125" style="71" customWidth="1"/>
    <col min="8966" max="8967" width="8.83203125" style="71" customWidth="1"/>
    <col min="8968" max="8968" width="13.5" style="71" customWidth="1"/>
    <col min="8969" max="8969" width="12.58203125" style="71" customWidth="1"/>
    <col min="8970" max="8970" width="11.33203125" style="71" customWidth="1"/>
    <col min="8971" max="8971" width="12.58203125" style="71" customWidth="1"/>
    <col min="8972" max="8972" width="12.5" style="71" customWidth="1"/>
    <col min="8973" max="9214" width="9" style="71"/>
    <col min="9215" max="9215" width="2.83203125" style="71" customWidth="1"/>
    <col min="9216" max="9216" width="9" style="71"/>
    <col min="9217" max="9217" width="12.58203125" style="71" customWidth="1"/>
    <col min="9218" max="9218" width="11.5" style="71" customWidth="1"/>
    <col min="9219" max="9219" width="10.08203125" style="71" customWidth="1"/>
    <col min="9220" max="9220" width="18.08203125" style="71" customWidth="1"/>
    <col min="9221" max="9221" width="10.33203125" style="71" customWidth="1"/>
    <col min="9222" max="9223" width="8.83203125" style="71" customWidth="1"/>
    <col min="9224" max="9224" width="13.5" style="71" customWidth="1"/>
    <col min="9225" max="9225" width="12.58203125" style="71" customWidth="1"/>
    <col min="9226" max="9226" width="11.33203125" style="71" customWidth="1"/>
    <col min="9227" max="9227" width="12.58203125" style="71" customWidth="1"/>
    <col min="9228" max="9228" width="12.5" style="71" customWidth="1"/>
    <col min="9229" max="9470" width="9" style="71"/>
    <col min="9471" max="9471" width="2.83203125" style="71" customWidth="1"/>
    <col min="9472" max="9472" width="9" style="71"/>
    <col min="9473" max="9473" width="12.58203125" style="71" customWidth="1"/>
    <col min="9474" max="9474" width="11.5" style="71" customWidth="1"/>
    <col min="9475" max="9475" width="10.08203125" style="71" customWidth="1"/>
    <col min="9476" max="9476" width="18.08203125" style="71" customWidth="1"/>
    <col min="9477" max="9477" width="10.33203125" style="71" customWidth="1"/>
    <col min="9478" max="9479" width="8.83203125" style="71" customWidth="1"/>
    <col min="9480" max="9480" width="13.5" style="71" customWidth="1"/>
    <col min="9481" max="9481" width="12.58203125" style="71" customWidth="1"/>
    <col min="9482" max="9482" width="11.33203125" style="71" customWidth="1"/>
    <col min="9483" max="9483" width="12.58203125" style="71" customWidth="1"/>
    <col min="9484" max="9484" width="12.5" style="71" customWidth="1"/>
    <col min="9485" max="9726" width="9" style="71"/>
    <col min="9727" max="9727" width="2.83203125" style="71" customWidth="1"/>
    <col min="9728" max="9728" width="9" style="71"/>
    <col min="9729" max="9729" width="12.58203125" style="71" customWidth="1"/>
    <col min="9730" max="9730" width="11.5" style="71" customWidth="1"/>
    <col min="9731" max="9731" width="10.08203125" style="71" customWidth="1"/>
    <col min="9732" max="9732" width="18.08203125" style="71" customWidth="1"/>
    <col min="9733" max="9733" width="10.33203125" style="71" customWidth="1"/>
    <col min="9734" max="9735" width="8.83203125" style="71" customWidth="1"/>
    <col min="9736" max="9736" width="13.5" style="71" customWidth="1"/>
    <col min="9737" max="9737" width="12.58203125" style="71" customWidth="1"/>
    <col min="9738" max="9738" width="11.33203125" style="71" customWidth="1"/>
    <col min="9739" max="9739" width="12.58203125" style="71" customWidth="1"/>
    <col min="9740" max="9740" width="12.5" style="71" customWidth="1"/>
    <col min="9741" max="9982" width="9" style="71"/>
    <col min="9983" max="9983" width="2.83203125" style="71" customWidth="1"/>
    <col min="9984" max="9984" width="9" style="71"/>
    <col min="9985" max="9985" width="12.58203125" style="71" customWidth="1"/>
    <col min="9986" max="9986" width="11.5" style="71" customWidth="1"/>
    <col min="9987" max="9987" width="10.08203125" style="71" customWidth="1"/>
    <col min="9988" max="9988" width="18.08203125" style="71" customWidth="1"/>
    <col min="9989" max="9989" width="10.33203125" style="71" customWidth="1"/>
    <col min="9990" max="9991" width="8.83203125" style="71" customWidth="1"/>
    <col min="9992" max="9992" width="13.5" style="71" customWidth="1"/>
    <col min="9993" max="9993" width="12.58203125" style="71" customWidth="1"/>
    <col min="9994" max="9994" width="11.33203125" style="71" customWidth="1"/>
    <col min="9995" max="9995" width="12.58203125" style="71" customWidth="1"/>
    <col min="9996" max="9996" width="12.5" style="71" customWidth="1"/>
    <col min="9997" max="10238" width="9" style="71"/>
    <col min="10239" max="10239" width="2.83203125" style="71" customWidth="1"/>
    <col min="10240" max="10240" width="9" style="71"/>
    <col min="10241" max="10241" width="12.58203125" style="71" customWidth="1"/>
    <col min="10242" max="10242" width="11.5" style="71" customWidth="1"/>
    <col min="10243" max="10243" width="10.08203125" style="71" customWidth="1"/>
    <col min="10244" max="10244" width="18.08203125" style="71" customWidth="1"/>
    <col min="10245" max="10245" width="10.33203125" style="71" customWidth="1"/>
    <col min="10246" max="10247" width="8.83203125" style="71" customWidth="1"/>
    <col min="10248" max="10248" width="13.5" style="71" customWidth="1"/>
    <col min="10249" max="10249" width="12.58203125" style="71" customWidth="1"/>
    <col min="10250" max="10250" width="11.33203125" style="71" customWidth="1"/>
    <col min="10251" max="10251" width="12.58203125" style="71" customWidth="1"/>
    <col min="10252" max="10252" width="12.5" style="71" customWidth="1"/>
    <col min="10253" max="10494" width="9" style="71"/>
    <col min="10495" max="10495" width="2.83203125" style="71" customWidth="1"/>
    <col min="10496" max="10496" width="9" style="71"/>
    <col min="10497" max="10497" width="12.58203125" style="71" customWidth="1"/>
    <col min="10498" max="10498" width="11.5" style="71" customWidth="1"/>
    <col min="10499" max="10499" width="10.08203125" style="71" customWidth="1"/>
    <col min="10500" max="10500" width="18.08203125" style="71" customWidth="1"/>
    <col min="10501" max="10501" width="10.33203125" style="71" customWidth="1"/>
    <col min="10502" max="10503" width="8.83203125" style="71" customWidth="1"/>
    <col min="10504" max="10504" width="13.5" style="71" customWidth="1"/>
    <col min="10505" max="10505" width="12.58203125" style="71" customWidth="1"/>
    <col min="10506" max="10506" width="11.33203125" style="71" customWidth="1"/>
    <col min="10507" max="10507" width="12.58203125" style="71" customWidth="1"/>
    <col min="10508" max="10508" width="12.5" style="71" customWidth="1"/>
    <col min="10509" max="10750" width="9" style="71"/>
    <col min="10751" max="10751" width="2.83203125" style="71" customWidth="1"/>
    <col min="10752" max="10752" width="9" style="71"/>
    <col min="10753" max="10753" width="12.58203125" style="71" customWidth="1"/>
    <col min="10754" max="10754" width="11.5" style="71" customWidth="1"/>
    <col min="10755" max="10755" width="10.08203125" style="71" customWidth="1"/>
    <col min="10756" max="10756" width="18.08203125" style="71" customWidth="1"/>
    <col min="10757" max="10757" width="10.33203125" style="71" customWidth="1"/>
    <col min="10758" max="10759" width="8.83203125" style="71" customWidth="1"/>
    <col min="10760" max="10760" width="13.5" style="71" customWidth="1"/>
    <col min="10761" max="10761" width="12.58203125" style="71" customWidth="1"/>
    <col min="10762" max="10762" width="11.33203125" style="71" customWidth="1"/>
    <col min="10763" max="10763" width="12.58203125" style="71" customWidth="1"/>
    <col min="10764" max="10764" width="12.5" style="71" customWidth="1"/>
    <col min="10765" max="11006" width="9" style="71"/>
    <col min="11007" max="11007" width="2.83203125" style="71" customWidth="1"/>
    <col min="11008" max="11008" width="9" style="71"/>
    <col min="11009" max="11009" width="12.58203125" style="71" customWidth="1"/>
    <col min="11010" max="11010" width="11.5" style="71" customWidth="1"/>
    <col min="11011" max="11011" width="10.08203125" style="71" customWidth="1"/>
    <col min="11012" max="11012" width="18.08203125" style="71" customWidth="1"/>
    <col min="11013" max="11013" width="10.33203125" style="71" customWidth="1"/>
    <col min="11014" max="11015" width="8.83203125" style="71" customWidth="1"/>
    <col min="11016" max="11016" width="13.5" style="71" customWidth="1"/>
    <col min="11017" max="11017" width="12.58203125" style="71" customWidth="1"/>
    <col min="11018" max="11018" width="11.33203125" style="71" customWidth="1"/>
    <col min="11019" max="11019" width="12.58203125" style="71" customWidth="1"/>
    <col min="11020" max="11020" width="12.5" style="71" customWidth="1"/>
    <col min="11021" max="11262" width="9" style="71"/>
    <col min="11263" max="11263" width="2.83203125" style="71" customWidth="1"/>
    <col min="11264" max="11264" width="9" style="71"/>
    <col min="11265" max="11265" width="12.58203125" style="71" customWidth="1"/>
    <col min="11266" max="11266" width="11.5" style="71" customWidth="1"/>
    <col min="11267" max="11267" width="10.08203125" style="71" customWidth="1"/>
    <col min="11268" max="11268" width="18.08203125" style="71" customWidth="1"/>
    <col min="11269" max="11269" width="10.33203125" style="71" customWidth="1"/>
    <col min="11270" max="11271" width="8.83203125" style="71" customWidth="1"/>
    <col min="11272" max="11272" width="13.5" style="71" customWidth="1"/>
    <col min="11273" max="11273" width="12.58203125" style="71" customWidth="1"/>
    <col min="11274" max="11274" width="11.33203125" style="71" customWidth="1"/>
    <col min="11275" max="11275" width="12.58203125" style="71" customWidth="1"/>
    <col min="11276" max="11276" width="12.5" style="71" customWidth="1"/>
    <col min="11277" max="11518" width="9" style="71"/>
    <col min="11519" max="11519" width="2.83203125" style="71" customWidth="1"/>
    <col min="11520" max="11520" width="9" style="71"/>
    <col min="11521" max="11521" width="12.58203125" style="71" customWidth="1"/>
    <col min="11522" max="11522" width="11.5" style="71" customWidth="1"/>
    <col min="11523" max="11523" width="10.08203125" style="71" customWidth="1"/>
    <col min="11524" max="11524" width="18.08203125" style="71" customWidth="1"/>
    <col min="11525" max="11525" width="10.33203125" style="71" customWidth="1"/>
    <col min="11526" max="11527" width="8.83203125" style="71" customWidth="1"/>
    <col min="11528" max="11528" width="13.5" style="71" customWidth="1"/>
    <col min="11529" max="11529" width="12.58203125" style="71" customWidth="1"/>
    <col min="11530" max="11530" width="11.33203125" style="71" customWidth="1"/>
    <col min="11531" max="11531" width="12.58203125" style="71" customWidth="1"/>
    <col min="11532" max="11532" width="12.5" style="71" customWidth="1"/>
    <col min="11533" max="11774" width="9" style="71"/>
    <col min="11775" max="11775" width="2.83203125" style="71" customWidth="1"/>
    <col min="11776" max="11776" width="9" style="71"/>
    <col min="11777" max="11777" width="12.58203125" style="71" customWidth="1"/>
    <col min="11778" max="11778" width="11.5" style="71" customWidth="1"/>
    <col min="11779" max="11779" width="10.08203125" style="71" customWidth="1"/>
    <col min="11780" max="11780" width="18.08203125" style="71" customWidth="1"/>
    <col min="11781" max="11781" width="10.33203125" style="71" customWidth="1"/>
    <col min="11782" max="11783" width="8.83203125" style="71" customWidth="1"/>
    <col min="11784" max="11784" width="13.5" style="71" customWidth="1"/>
    <col min="11785" max="11785" width="12.58203125" style="71" customWidth="1"/>
    <col min="11786" max="11786" width="11.33203125" style="71" customWidth="1"/>
    <col min="11787" max="11787" width="12.58203125" style="71" customWidth="1"/>
    <col min="11788" max="11788" width="12.5" style="71" customWidth="1"/>
    <col min="11789" max="12030" width="9" style="71"/>
    <col min="12031" max="12031" width="2.83203125" style="71" customWidth="1"/>
    <col min="12032" max="12032" width="9" style="71"/>
    <col min="12033" max="12033" width="12.58203125" style="71" customWidth="1"/>
    <col min="12034" max="12034" width="11.5" style="71" customWidth="1"/>
    <col min="12035" max="12035" width="10.08203125" style="71" customWidth="1"/>
    <col min="12036" max="12036" width="18.08203125" style="71" customWidth="1"/>
    <col min="12037" max="12037" width="10.33203125" style="71" customWidth="1"/>
    <col min="12038" max="12039" width="8.83203125" style="71" customWidth="1"/>
    <col min="12040" max="12040" width="13.5" style="71" customWidth="1"/>
    <col min="12041" max="12041" width="12.58203125" style="71" customWidth="1"/>
    <col min="12042" max="12042" width="11.33203125" style="71" customWidth="1"/>
    <col min="12043" max="12043" width="12.58203125" style="71" customWidth="1"/>
    <col min="12044" max="12044" width="12.5" style="71" customWidth="1"/>
    <col min="12045" max="12286" width="9" style="71"/>
    <col min="12287" max="12287" width="2.83203125" style="71" customWidth="1"/>
    <col min="12288" max="12288" width="9" style="71"/>
    <col min="12289" max="12289" width="12.58203125" style="71" customWidth="1"/>
    <col min="12290" max="12290" width="11.5" style="71" customWidth="1"/>
    <col min="12291" max="12291" width="10.08203125" style="71" customWidth="1"/>
    <col min="12292" max="12292" width="18.08203125" style="71" customWidth="1"/>
    <col min="12293" max="12293" width="10.33203125" style="71" customWidth="1"/>
    <col min="12294" max="12295" width="8.83203125" style="71" customWidth="1"/>
    <col min="12296" max="12296" width="13.5" style="71" customWidth="1"/>
    <col min="12297" max="12297" width="12.58203125" style="71" customWidth="1"/>
    <col min="12298" max="12298" width="11.33203125" style="71" customWidth="1"/>
    <col min="12299" max="12299" width="12.58203125" style="71" customWidth="1"/>
    <col min="12300" max="12300" width="12.5" style="71" customWidth="1"/>
    <col min="12301" max="12542" width="9" style="71"/>
    <col min="12543" max="12543" width="2.83203125" style="71" customWidth="1"/>
    <col min="12544" max="12544" width="9" style="71"/>
    <col min="12545" max="12545" width="12.58203125" style="71" customWidth="1"/>
    <col min="12546" max="12546" width="11.5" style="71" customWidth="1"/>
    <col min="12547" max="12547" width="10.08203125" style="71" customWidth="1"/>
    <col min="12548" max="12548" width="18.08203125" style="71" customWidth="1"/>
    <col min="12549" max="12549" width="10.33203125" style="71" customWidth="1"/>
    <col min="12550" max="12551" width="8.83203125" style="71" customWidth="1"/>
    <col min="12552" max="12552" width="13.5" style="71" customWidth="1"/>
    <col min="12553" max="12553" width="12.58203125" style="71" customWidth="1"/>
    <col min="12554" max="12554" width="11.33203125" style="71" customWidth="1"/>
    <col min="12555" max="12555" width="12.58203125" style="71" customWidth="1"/>
    <col min="12556" max="12556" width="12.5" style="71" customWidth="1"/>
    <col min="12557" max="12798" width="9" style="71"/>
    <col min="12799" max="12799" width="2.83203125" style="71" customWidth="1"/>
    <col min="12800" max="12800" width="9" style="71"/>
    <col min="12801" max="12801" width="12.58203125" style="71" customWidth="1"/>
    <col min="12802" max="12802" width="11.5" style="71" customWidth="1"/>
    <col min="12803" max="12803" width="10.08203125" style="71" customWidth="1"/>
    <col min="12804" max="12804" width="18.08203125" style="71" customWidth="1"/>
    <col min="12805" max="12805" width="10.33203125" style="71" customWidth="1"/>
    <col min="12806" max="12807" width="8.83203125" style="71" customWidth="1"/>
    <col min="12808" max="12808" width="13.5" style="71" customWidth="1"/>
    <col min="12809" max="12809" width="12.58203125" style="71" customWidth="1"/>
    <col min="12810" max="12810" width="11.33203125" style="71" customWidth="1"/>
    <col min="12811" max="12811" width="12.58203125" style="71" customWidth="1"/>
    <col min="12812" max="12812" width="12.5" style="71" customWidth="1"/>
    <col min="12813" max="13054" width="9" style="71"/>
    <col min="13055" max="13055" width="2.83203125" style="71" customWidth="1"/>
    <col min="13056" max="13056" width="9" style="71"/>
    <col min="13057" max="13057" width="12.58203125" style="71" customWidth="1"/>
    <col min="13058" max="13058" width="11.5" style="71" customWidth="1"/>
    <col min="13059" max="13059" width="10.08203125" style="71" customWidth="1"/>
    <col min="13060" max="13060" width="18.08203125" style="71" customWidth="1"/>
    <col min="13061" max="13061" width="10.33203125" style="71" customWidth="1"/>
    <col min="13062" max="13063" width="8.83203125" style="71" customWidth="1"/>
    <col min="13064" max="13064" width="13.5" style="71" customWidth="1"/>
    <col min="13065" max="13065" width="12.58203125" style="71" customWidth="1"/>
    <col min="13066" max="13066" width="11.33203125" style="71" customWidth="1"/>
    <col min="13067" max="13067" width="12.58203125" style="71" customWidth="1"/>
    <col min="13068" max="13068" width="12.5" style="71" customWidth="1"/>
    <col min="13069" max="13310" width="9" style="71"/>
    <col min="13311" max="13311" width="2.83203125" style="71" customWidth="1"/>
    <col min="13312" max="13312" width="9" style="71"/>
    <col min="13313" max="13313" width="12.58203125" style="71" customWidth="1"/>
    <col min="13314" max="13314" width="11.5" style="71" customWidth="1"/>
    <col min="13315" max="13315" width="10.08203125" style="71" customWidth="1"/>
    <col min="13316" max="13316" width="18.08203125" style="71" customWidth="1"/>
    <col min="13317" max="13317" width="10.33203125" style="71" customWidth="1"/>
    <col min="13318" max="13319" width="8.83203125" style="71" customWidth="1"/>
    <col min="13320" max="13320" width="13.5" style="71" customWidth="1"/>
    <col min="13321" max="13321" width="12.58203125" style="71" customWidth="1"/>
    <col min="13322" max="13322" width="11.33203125" style="71" customWidth="1"/>
    <col min="13323" max="13323" width="12.58203125" style="71" customWidth="1"/>
    <col min="13324" max="13324" width="12.5" style="71" customWidth="1"/>
    <col min="13325" max="13566" width="9" style="71"/>
    <col min="13567" max="13567" width="2.83203125" style="71" customWidth="1"/>
    <col min="13568" max="13568" width="9" style="71"/>
    <col min="13569" max="13569" width="12.58203125" style="71" customWidth="1"/>
    <col min="13570" max="13570" width="11.5" style="71" customWidth="1"/>
    <col min="13571" max="13571" width="10.08203125" style="71" customWidth="1"/>
    <col min="13572" max="13572" width="18.08203125" style="71" customWidth="1"/>
    <col min="13573" max="13573" width="10.33203125" style="71" customWidth="1"/>
    <col min="13574" max="13575" width="8.83203125" style="71" customWidth="1"/>
    <col min="13576" max="13576" width="13.5" style="71" customWidth="1"/>
    <col min="13577" max="13577" width="12.58203125" style="71" customWidth="1"/>
    <col min="13578" max="13578" width="11.33203125" style="71" customWidth="1"/>
    <col min="13579" max="13579" width="12.58203125" style="71" customWidth="1"/>
    <col min="13580" max="13580" width="12.5" style="71" customWidth="1"/>
    <col min="13581" max="13822" width="9" style="71"/>
    <col min="13823" max="13823" width="2.83203125" style="71" customWidth="1"/>
    <col min="13824" max="13824" width="9" style="71"/>
    <col min="13825" max="13825" width="12.58203125" style="71" customWidth="1"/>
    <col min="13826" max="13826" width="11.5" style="71" customWidth="1"/>
    <col min="13827" max="13827" width="10.08203125" style="71" customWidth="1"/>
    <col min="13828" max="13828" width="18.08203125" style="71" customWidth="1"/>
    <col min="13829" max="13829" width="10.33203125" style="71" customWidth="1"/>
    <col min="13830" max="13831" width="8.83203125" style="71" customWidth="1"/>
    <col min="13832" max="13832" width="13.5" style="71" customWidth="1"/>
    <col min="13833" max="13833" width="12.58203125" style="71" customWidth="1"/>
    <col min="13834" max="13834" width="11.33203125" style="71" customWidth="1"/>
    <col min="13835" max="13835" width="12.58203125" style="71" customWidth="1"/>
    <col min="13836" max="13836" width="12.5" style="71" customWidth="1"/>
    <col min="13837" max="14078" width="9" style="71"/>
    <col min="14079" max="14079" width="2.83203125" style="71" customWidth="1"/>
    <col min="14080" max="14080" width="9" style="71"/>
    <col min="14081" max="14081" width="12.58203125" style="71" customWidth="1"/>
    <col min="14082" max="14082" width="11.5" style="71" customWidth="1"/>
    <col min="14083" max="14083" width="10.08203125" style="71" customWidth="1"/>
    <col min="14084" max="14084" width="18.08203125" style="71" customWidth="1"/>
    <col min="14085" max="14085" width="10.33203125" style="71" customWidth="1"/>
    <col min="14086" max="14087" width="8.83203125" style="71" customWidth="1"/>
    <col min="14088" max="14088" width="13.5" style="71" customWidth="1"/>
    <col min="14089" max="14089" width="12.58203125" style="71" customWidth="1"/>
    <col min="14090" max="14090" width="11.33203125" style="71" customWidth="1"/>
    <col min="14091" max="14091" width="12.58203125" style="71" customWidth="1"/>
    <col min="14092" max="14092" width="12.5" style="71" customWidth="1"/>
    <col min="14093" max="14334" width="9" style="71"/>
    <col min="14335" max="14335" width="2.83203125" style="71" customWidth="1"/>
    <col min="14336" max="14336" width="9" style="71"/>
    <col min="14337" max="14337" width="12.58203125" style="71" customWidth="1"/>
    <col min="14338" max="14338" width="11.5" style="71" customWidth="1"/>
    <col min="14339" max="14339" width="10.08203125" style="71" customWidth="1"/>
    <col min="14340" max="14340" width="18.08203125" style="71" customWidth="1"/>
    <col min="14341" max="14341" width="10.33203125" style="71" customWidth="1"/>
    <col min="14342" max="14343" width="8.83203125" style="71" customWidth="1"/>
    <col min="14344" max="14344" width="13.5" style="71" customWidth="1"/>
    <col min="14345" max="14345" width="12.58203125" style="71" customWidth="1"/>
    <col min="14346" max="14346" width="11.33203125" style="71" customWidth="1"/>
    <col min="14347" max="14347" width="12.58203125" style="71" customWidth="1"/>
    <col min="14348" max="14348" width="12.5" style="71" customWidth="1"/>
    <col min="14349" max="14590" width="9" style="71"/>
    <col min="14591" max="14591" width="2.83203125" style="71" customWidth="1"/>
    <col min="14592" max="14592" width="9" style="71"/>
    <col min="14593" max="14593" width="12.58203125" style="71" customWidth="1"/>
    <col min="14594" max="14594" width="11.5" style="71" customWidth="1"/>
    <col min="14595" max="14595" width="10.08203125" style="71" customWidth="1"/>
    <col min="14596" max="14596" width="18.08203125" style="71" customWidth="1"/>
    <col min="14597" max="14597" width="10.33203125" style="71" customWidth="1"/>
    <col min="14598" max="14599" width="8.83203125" style="71" customWidth="1"/>
    <col min="14600" max="14600" width="13.5" style="71" customWidth="1"/>
    <col min="14601" max="14601" width="12.58203125" style="71" customWidth="1"/>
    <col min="14602" max="14602" width="11.33203125" style="71" customWidth="1"/>
    <col min="14603" max="14603" width="12.58203125" style="71" customWidth="1"/>
    <col min="14604" max="14604" width="12.5" style="71" customWidth="1"/>
    <col min="14605" max="14846" width="9" style="71"/>
    <col min="14847" max="14847" width="2.83203125" style="71" customWidth="1"/>
    <col min="14848" max="14848" width="9" style="71"/>
    <col min="14849" max="14849" width="12.58203125" style="71" customWidth="1"/>
    <col min="14850" max="14850" width="11.5" style="71" customWidth="1"/>
    <col min="14851" max="14851" width="10.08203125" style="71" customWidth="1"/>
    <col min="14852" max="14852" width="18.08203125" style="71" customWidth="1"/>
    <col min="14853" max="14853" width="10.33203125" style="71" customWidth="1"/>
    <col min="14854" max="14855" width="8.83203125" style="71" customWidth="1"/>
    <col min="14856" max="14856" width="13.5" style="71" customWidth="1"/>
    <col min="14857" max="14857" width="12.58203125" style="71" customWidth="1"/>
    <col min="14858" max="14858" width="11.33203125" style="71" customWidth="1"/>
    <col min="14859" max="14859" width="12.58203125" style="71" customWidth="1"/>
    <col min="14860" max="14860" width="12.5" style="71" customWidth="1"/>
    <col min="14861" max="15102" width="9" style="71"/>
    <col min="15103" max="15103" width="2.83203125" style="71" customWidth="1"/>
    <col min="15104" max="15104" width="9" style="71"/>
    <col min="15105" max="15105" width="12.58203125" style="71" customWidth="1"/>
    <col min="15106" max="15106" width="11.5" style="71" customWidth="1"/>
    <col min="15107" max="15107" width="10.08203125" style="71" customWidth="1"/>
    <col min="15108" max="15108" width="18.08203125" style="71" customWidth="1"/>
    <col min="15109" max="15109" width="10.33203125" style="71" customWidth="1"/>
    <col min="15110" max="15111" width="8.83203125" style="71" customWidth="1"/>
    <col min="15112" max="15112" width="13.5" style="71" customWidth="1"/>
    <col min="15113" max="15113" width="12.58203125" style="71" customWidth="1"/>
    <col min="15114" max="15114" width="11.33203125" style="71" customWidth="1"/>
    <col min="15115" max="15115" width="12.58203125" style="71" customWidth="1"/>
    <col min="15116" max="15116" width="12.5" style="71" customWidth="1"/>
    <col min="15117" max="15358" width="9" style="71"/>
    <col min="15359" max="15359" width="2.83203125" style="71" customWidth="1"/>
    <col min="15360" max="15360" width="9" style="71"/>
    <col min="15361" max="15361" width="12.58203125" style="71" customWidth="1"/>
    <col min="15362" max="15362" width="11.5" style="71" customWidth="1"/>
    <col min="15363" max="15363" width="10.08203125" style="71" customWidth="1"/>
    <col min="15364" max="15364" width="18.08203125" style="71" customWidth="1"/>
    <col min="15365" max="15365" width="10.33203125" style="71" customWidth="1"/>
    <col min="15366" max="15367" width="8.83203125" style="71" customWidth="1"/>
    <col min="15368" max="15368" width="13.5" style="71" customWidth="1"/>
    <col min="15369" max="15369" width="12.58203125" style="71" customWidth="1"/>
    <col min="15370" max="15370" width="11.33203125" style="71" customWidth="1"/>
    <col min="15371" max="15371" width="12.58203125" style="71" customWidth="1"/>
    <col min="15372" max="15372" width="12.5" style="71" customWidth="1"/>
    <col min="15373" max="15614" width="9" style="71"/>
    <col min="15615" max="15615" width="2.83203125" style="71" customWidth="1"/>
    <col min="15616" max="15616" width="9" style="71"/>
    <col min="15617" max="15617" width="12.58203125" style="71" customWidth="1"/>
    <col min="15618" max="15618" width="11.5" style="71" customWidth="1"/>
    <col min="15619" max="15619" width="10.08203125" style="71" customWidth="1"/>
    <col min="15620" max="15620" width="18.08203125" style="71" customWidth="1"/>
    <col min="15621" max="15621" width="10.33203125" style="71" customWidth="1"/>
    <col min="15622" max="15623" width="8.83203125" style="71" customWidth="1"/>
    <col min="15624" max="15624" width="13.5" style="71" customWidth="1"/>
    <col min="15625" max="15625" width="12.58203125" style="71" customWidth="1"/>
    <col min="15626" max="15626" width="11.33203125" style="71" customWidth="1"/>
    <col min="15627" max="15627" width="12.58203125" style="71" customWidth="1"/>
    <col min="15628" max="15628" width="12.5" style="71" customWidth="1"/>
    <col min="15629" max="15870" width="9" style="71"/>
    <col min="15871" max="15871" width="2.83203125" style="71" customWidth="1"/>
    <col min="15872" max="15872" width="9" style="71"/>
    <col min="15873" max="15873" width="12.58203125" style="71" customWidth="1"/>
    <col min="15874" max="15874" width="11.5" style="71" customWidth="1"/>
    <col min="15875" max="15875" width="10.08203125" style="71" customWidth="1"/>
    <col min="15876" max="15876" width="18.08203125" style="71" customWidth="1"/>
    <col min="15877" max="15877" width="10.33203125" style="71" customWidth="1"/>
    <col min="15878" max="15879" width="8.83203125" style="71" customWidth="1"/>
    <col min="15880" max="15880" width="13.5" style="71" customWidth="1"/>
    <col min="15881" max="15881" width="12.58203125" style="71" customWidth="1"/>
    <col min="15882" max="15882" width="11.33203125" style="71" customWidth="1"/>
    <col min="15883" max="15883" width="12.58203125" style="71" customWidth="1"/>
    <col min="15884" max="15884" width="12.5" style="71" customWidth="1"/>
    <col min="15885" max="16126" width="9" style="71"/>
    <col min="16127" max="16127" width="2.83203125" style="71" customWidth="1"/>
    <col min="16128" max="16128" width="9" style="71"/>
    <col min="16129" max="16129" width="12.58203125" style="71" customWidth="1"/>
    <col min="16130" max="16130" width="11.5" style="71" customWidth="1"/>
    <col min="16131" max="16131" width="10.08203125" style="71" customWidth="1"/>
    <col min="16132" max="16132" width="18.08203125" style="71" customWidth="1"/>
    <col min="16133" max="16133" width="10.33203125" style="71" customWidth="1"/>
    <col min="16134" max="16135" width="8.83203125" style="71" customWidth="1"/>
    <col min="16136" max="16136" width="13.5" style="71" customWidth="1"/>
    <col min="16137" max="16137" width="12.58203125" style="71" customWidth="1"/>
    <col min="16138" max="16138" width="11.33203125" style="71" customWidth="1"/>
    <col min="16139" max="16139" width="12.58203125" style="71" customWidth="1"/>
    <col min="16140" max="16140" width="12.5" style="71" customWidth="1"/>
    <col min="16141" max="16384" width="9" style="71"/>
  </cols>
  <sheetData>
    <row r="1" spans="1:10" s="79" customFormat="1" ht="44" customHeight="1">
      <c r="A1" s="109" t="s">
        <v>240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19" customFormat="1" ht="22.5">
      <c r="A2" s="20" t="s">
        <v>120</v>
      </c>
      <c r="B2" s="108" t="s">
        <v>121</v>
      </c>
      <c r="C2" s="108"/>
      <c r="D2" s="108"/>
      <c r="E2" s="108"/>
      <c r="F2" s="108"/>
      <c r="G2" s="108"/>
      <c r="H2" s="108"/>
      <c r="I2" s="21"/>
      <c r="J2" s="21"/>
    </row>
    <row r="3" spans="1:10" s="19" customFormat="1" ht="22.5">
      <c r="A3" s="20" t="s">
        <v>122</v>
      </c>
      <c r="B3" s="20" t="s">
        <v>123</v>
      </c>
      <c r="C3" s="21"/>
      <c r="D3" s="21"/>
      <c r="E3" s="21"/>
      <c r="F3" s="21"/>
      <c r="G3" s="21"/>
      <c r="H3" s="21"/>
      <c r="I3" s="21"/>
      <c r="J3" s="21"/>
    </row>
    <row r="4" spans="1:10" s="19" customFormat="1" ht="22.5">
      <c r="A4" s="20" t="s">
        <v>124</v>
      </c>
      <c r="B4" s="110">
        <v>43488</v>
      </c>
      <c r="C4" s="108"/>
      <c r="D4" s="108"/>
      <c r="E4" s="108"/>
      <c r="F4" s="108"/>
      <c r="G4" s="108"/>
      <c r="H4" s="108"/>
      <c r="I4" s="21"/>
      <c r="J4" s="21"/>
    </row>
    <row r="5" spans="1:10" s="19" customFormat="1" ht="22.5">
      <c r="A5" s="20" t="s">
        <v>125</v>
      </c>
      <c r="B5" s="108" t="s">
        <v>126</v>
      </c>
      <c r="C5" s="108"/>
      <c r="D5" s="108"/>
      <c r="E5" s="108"/>
      <c r="F5" s="108"/>
      <c r="G5" s="108"/>
      <c r="H5" s="108"/>
      <c r="I5" s="21"/>
      <c r="J5" s="21"/>
    </row>
    <row r="6" spans="1:10" s="19" customFormat="1" ht="22.5">
      <c r="A6" s="22" t="s">
        <v>127</v>
      </c>
      <c r="B6" s="111" t="s">
        <v>221</v>
      </c>
      <c r="C6" s="108"/>
      <c r="D6" s="108"/>
      <c r="E6" s="108"/>
      <c r="F6" s="108"/>
      <c r="G6" s="108"/>
      <c r="H6" s="108"/>
      <c r="I6" s="21"/>
      <c r="J6" s="21"/>
    </row>
    <row r="7" spans="1:10" s="23" customFormat="1" ht="22.5">
      <c r="A7" s="103" t="s">
        <v>110</v>
      </c>
      <c r="B7" s="99" t="s">
        <v>111</v>
      </c>
      <c r="C7" s="99" t="s">
        <v>112</v>
      </c>
      <c r="D7" s="99"/>
      <c r="E7" s="99"/>
      <c r="F7" s="99"/>
      <c r="G7" s="99" t="s">
        <v>115</v>
      </c>
      <c r="H7" s="99"/>
      <c r="I7" s="99" t="s">
        <v>8</v>
      </c>
    </row>
    <row r="8" spans="1:10" s="23" customFormat="1" ht="22.5">
      <c r="A8" s="104"/>
      <c r="B8" s="99"/>
      <c r="C8" s="24" t="s">
        <v>113</v>
      </c>
      <c r="D8" s="24" t="s">
        <v>4</v>
      </c>
      <c r="E8" s="24" t="s">
        <v>113</v>
      </c>
      <c r="F8" s="24" t="s">
        <v>4</v>
      </c>
      <c r="G8" s="24" t="s">
        <v>6</v>
      </c>
      <c r="H8" s="24" t="s">
        <v>114</v>
      </c>
      <c r="I8" s="99"/>
    </row>
    <row r="9" spans="1:10" s="30" customFormat="1" ht="22.5">
      <c r="A9" s="87" t="s">
        <v>9</v>
      </c>
      <c r="B9" s="39" t="s">
        <v>134</v>
      </c>
      <c r="C9" s="50">
        <v>210</v>
      </c>
      <c r="D9" s="51" t="s">
        <v>77</v>
      </c>
      <c r="E9" s="50">
        <v>1</v>
      </c>
      <c r="F9" s="51" t="s">
        <v>76</v>
      </c>
      <c r="G9" s="41">
        <v>600</v>
      </c>
      <c r="H9" s="41">
        <f>C9*E9*G9</f>
        <v>126000</v>
      </c>
      <c r="I9" s="39" t="s">
        <v>130</v>
      </c>
    </row>
    <row r="10" spans="1:10" s="30" customFormat="1" ht="22.5">
      <c r="A10" s="101" t="s">
        <v>128</v>
      </c>
      <c r="B10" s="101"/>
      <c r="C10" s="101"/>
      <c r="D10" s="101"/>
      <c r="E10" s="101"/>
      <c r="F10" s="101"/>
      <c r="G10" s="77">
        <v>7.0000000000000007E-2</v>
      </c>
      <c r="H10" s="78">
        <f>H9*G10</f>
        <v>8820</v>
      </c>
      <c r="I10" s="76"/>
    </row>
    <row r="11" spans="1:10" s="30" customFormat="1" ht="22.5">
      <c r="A11" s="87" t="s">
        <v>81</v>
      </c>
      <c r="B11" s="39" t="s">
        <v>239</v>
      </c>
      <c r="C11" s="50">
        <v>1</v>
      </c>
      <c r="D11" s="51" t="s">
        <v>237</v>
      </c>
      <c r="E11" s="50">
        <v>1</v>
      </c>
      <c r="F11" s="51" t="s">
        <v>10</v>
      </c>
      <c r="G11" s="41">
        <v>14484</v>
      </c>
      <c r="H11" s="41">
        <f>G11*E11*C11</f>
        <v>14484</v>
      </c>
      <c r="I11" s="39" t="s">
        <v>238</v>
      </c>
    </row>
    <row r="12" spans="1:10" s="30" customFormat="1" ht="22.5">
      <c r="A12" s="102" t="s">
        <v>129</v>
      </c>
      <c r="B12" s="102"/>
      <c r="C12" s="102"/>
      <c r="D12" s="102"/>
      <c r="E12" s="102"/>
      <c r="F12" s="102"/>
      <c r="G12" s="31">
        <v>0.1</v>
      </c>
      <c r="H12" s="32">
        <f>H11*G12</f>
        <v>1448.4</v>
      </c>
      <c r="I12" s="24"/>
    </row>
    <row r="13" spans="1:10" s="30" customFormat="1" ht="22.5">
      <c r="A13" s="100" t="s">
        <v>12</v>
      </c>
      <c r="B13" s="100"/>
      <c r="C13" s="100"/>
      <c r="D13" s="100"/>
      <c r="E13" s="100"/>
      <c r="F13" s="100"/>
      <c r="G13" s="100"/>
      <c r="H13" s="35">
        <f>SUM(H9:H12)</f>
        <v>150752.4</v>
      </c>
      <c r="I13" s="29" t="s">
        <v>79</v>
      </c>
    </row>
    <row r="14" spans="1:10" s="30" customFormat="1" ht="22.5">
      <c r="A14" s="91" t="s">
        <v>131</v>
      </c>
      <c r="B14" s="83" t="s">
        <v>132</v>
      </c>
      <c r="C14" s="84">
        <v>130</v>
      </c>
      <c r="D14" s="84" t="s">
        <v>13</v>
      </c>
      <c r="E14" s="84">
        <v>1</v>
      </c>
      <c r="F14" s="84" t="s">
        <v>14</v>
      </c>
      <c r="G14" s="85">
        <v>35</v>
      </c>
      <c r="H14" s="85">
        <f t="shared" ref="H14:H24" si="0">C14*E14*G14</f>
        <v>4550</v>
      </c>
      <c r="I14" s="86" t="s">
        <v>109</v>
      </c>
    </row>
    <row r="15" spans="1:10" s="30" customFormat="1" ht="22.5">
      <c r="A15" s="91"/>
      <c r="B15" s="83" t="s">
        <v>235</v>
      </c>
      <c r="C15" s="84">
        <v>24</v>
      </c>
      <c r="D15" s="84" t="s">
        <v>236</v>
      </c>
      <c r="E15" s="84">
        <v>1</v>
      </c>
      <c r="F15" s="84" t="s">
        <v>14</v>
      </c>
      <c r="G15" s="85">
        <v>200</v>
      </c>
      <c r="H15" s="85">
        <f t="shared" si="0"/>
        <v>4800</v>
      </c>
      <c r="I15" s="86"/>
    </row>
    <row r="16" spans="1:10" s="30" customFormat="1" ht="22.5">
      <c r="A16" s="91"/>
      <c r="B16" s="83" t="s">
        <v>260</v>
      </c>
      <c r="C16" s="84">
        <v>1</v>
      </c>
      <c r="D16" s="84" t="s">
        <v>14</v>
      </c>
      <c r="E16" s="84">
        <v>1</v>
      </c>
      <c r="F16" s="84" t="s">
        <v>14</v>
      </c>
      <c r="G16" s="85">
        <v>6000</v>
      </c>
      <c r="H16" s="85">
        <f t="shared" si="0"/>
        <v>6000</v>
      </c>
      <c r="I16" s="86"/>
    </row>
    <row r="17" spans="1:9" s="30" customFormat="1" ht="22.5">
      <c r="A17" s="91"/>
      <c r="B17" s="36" t="s">
        <v>15</v>
      </c>
      <c r="C17" s="37">
        <v>24</v>
      </c>
      <c r="D17" s="37" t="s">
        <v>69</v>
      </c>
      <c r="E17" s="37">
        <v>1</v>
      </c>
      <c r="F17" s="37" t="s">
        <v>14</v>
      </c>
      <c r="G17" s="28">
        <v>350</v>
      </c>
      <c r="H17" s="28">
        <f t="shared" si="0"/>
        <v>8400</v>
      </c>
      <c r="I17" s="29"/>
    </row>
    <row r="18" spans="1:9" s="30" customFormat="1" ht="22.5">
      <c r="A18" s="91"/>
      <c r="B18" s="36" t="s">
        <v>231</v>
      </c>
      <c r="C18" s="37">
        <v>19.600000000000001</v>
      </c>
      <c r="D18" s="37" t="s">
        <v>87</v>
      </c>
      <c r="E18" s="37">
        <v>1</v>
      </c>
      <c r="F18" s="37" t="s">
        <v>14</v>
      </c>
      <c r="G18" s="28">
        <v>200</v>
      </c>
      <c r="H18" s="28">
        <f t="shared" si="0"/>
        <v>3920.0000000000005</v>
      </c>
      <c r="I18" s="29" t="s">
        <v>84</v>
      </c>
    </row>
    <row r="19" spans="1:9" s="30" customFormat="1" ht="22.5">
      <c r="A19" s="91"/>
      <c r="B19" s="36" t="s">
        <v>232</v>
      </c>
      <c r="C19" s="37">
        <v>19.600000000000001</v>
      </c>
      <c r="D19" s="38" t="s">
        <v>13</v>
      </c>
      <c r="E19" s="37">
        <v>1</v>
      </c>
      <c r="F19" s="37" t="s">
        <v>14</v>
      </c>
      <c r="G19" s="28">
        <v>220</v>
      </c>
      <c r="H19" s="28">
        <f>C19*E19*G19</f>
        <v>4312</v>
      </c>
      <c r="I19" s="29"/>
    </row>
    <row r="20" spans="1:9" s="30" customFormat="1" ht="22.5">
      <c r="A20" s="91"/>
      <c r="B20" s="36" t="s">
        <v>233</v>
      </c>
      <c r="C20" s="37">
        <v>1</v>
      </c>
      <c r="D20" s="38" t="s">
        <v>26</v>
      </c>
      <c r="E20" s="37">
        <v>1</v>
      </c>
      <c r="F20" s="37" t="s">
        <v>14</v>
      </c>
      <c r="G20" s="28">
        <v>8500</v>
      </c>
      <c r="H20" s="28">
        <f t="shared" si="0"/>
        <v>8500</v>
      </c>
      <c r="I20" s="29"/>
    </row>
    <row r="21" spans="1:9" s="30" customFormat="1" ht="22.5">
      <c r="A21" s="91"/>
      <c r="B21" s="36" t="s">
        <v>234</v>
      </c>
      <c r="C21" s="37">
        <v>1</v>
      </c>
      <c r="D21" s="38" t="s">
        <v>26</v>
      </c>
      <c r="E21" s="37">
        <v>1</v>
      </c>
      <c r="F21" s="37" t="s">
        <v>14</v>
      </c>
      <c r="G21" s="28">
        <v>7800</v>
      </c>
      <c r="H21" s="28">
        <f t="shared" si="0"/>
        <v>7800</v>
      </c>
      <c r="I21" s="29"/>
    </row>
    <row r="22" spans="1:9" s="30" customFormat="1" ht="22.5">
      <c r="A22" s="91"/>
      <c r="B22" s="36" t="s">
        <v>261</v>
      </c>
      <c r="C22" s="37">
        <v>3</v>
      </c>
      <c r="D22" s="38" t="s">
        <v>262</v>
      </c>
      <c r="E22" s="37">
        <v>1</v>
      </c>
      <c r="F22" s="37" t="s">
        <v>247</v>
      </c>
      <c r="G22" s="28">
        <v>350</v>
      </c>
      <c r="H22" s="28">
        <f t="shared" si="0"/>
        <v>1050</v>
      </c>
      <c r="I22" s="29"/>
    </row>
    <row r="23" spans="1:9" s="30" customFormat="1" ht="22.5">
      <c r="A23" s="91"/>
      <c r="B23" s="39" t="s">
        <v>85</v>
      </c>
      <c r="C23" s="45">
        <v>8</v>
      </c>
      <c r="D23" s="40" t="s">
        <v>86</v>
      </c>
      <c r="E23" s="40">
        <v>1</v>
      </c>
      <c r="F23" s="40" t="s">
        <v>14</v>
      </c>
      <c r="G23" s="41">
        <v>400</v>
      </c>
      <c r="H23" s="41">
        <f t="shared" si="0"/>
        <v>3200</v>
      </c>
      <c r="I23" s="29"/>
    </row>
    <row r="24" spans="1:9" s="30" customFormat="1" ht="22.5">
      <c r="A24" s="91"/>
      <c r="B24" s="39" t="s">
        <v>99</v>
      </c>
      <c r="C24" s="40">
        <v>4</v>
      </c>
      <c r="D24" s="40" t="s">
        <v>86</v>
      </c>
      <c r="E24" s="40">
        <v>1</v>
      </c>
      <c r="F24" s="40" t="s">
        <v>83</v>
      </c>
      <c r="G24" s="41">
        <v>300</v>
      </c>
      <c r="H24" s="41">
        <f t="shared" si="0"/>
        <v>1200</v>
      </c>
      <c r="I24" s="29"/>
    </row>
    <row r="25" spans="1:9" s="30" customFormat="1" ht="22.5">
      <c r="A25" s="91"/>
      <c r="C25" s="40">
        <v>1</v>
      </c>
      <c r="D25" s="40" t="s">
        <v>247</v>
      </c>
      <c r="E25" s="40">
        <v>1</v>
      </c>
      <c r="F25" s="40" t="s">
        <v>247</v>
      </c>
      <c r="G25" s="41"/>
      <c r="H25" s="41"/>
      <c r="I25" s="29"/>
    </row>
    <row r="26" spans="1:9" s="30" customFormat="1" ht="22.5">
      <c r="A26" s="91"/>
      <c r="C26" s="40"/>
      <c r="D26" s="40"/>
      <c r="E26" s="40"/>
      <c r="F26" s="40"/>
      <c r="G26" s="41"/>
      <c r="H26" s="41"/>
      <c r="I26" s="29"/>
    </row>
    <row r="27" spans="1:9" s="30" customFormat="1" ht="22.5">
      <c r="A27" s="96" t="s">
        <v>204</v>
      </c>
      <c r="B27" s="97"/>
      <c r="C27" s="97"/>
      <c r="D27" s="97"/>
      <c r="E27" s="97"/>
      <c r="F27" s="97"/>
      <c r="G27" s="98"/>
      <c r="H27" s="42">
        <f>SUM(H14:H24)</f>
        <v>53732</v>
      </c>
      <c r="I27" s="33"/>
    </row>
    <row r="28" spans="1:9" s="30" customFormat="1" ht="22.5">
      <c r="A28" s="91" t="s">
        <v>133</v>
      </c>
      <c r="B28" s="36" t="s">
        <v>135</v>
      </c>
      <c r="C28" s="37">
        <v>63</v>
      </c>
      <c r="D28" s="37" t="s">
        <v>13</v>
      </c>
      <c r="E28" s="37">
        <v>1</v>
      </c>
      <c r="F28" s="37" t="s">
        <v>17</v>
      </c>
      <c r="G28" s="28">
        <v>600</v>
      </c>
      <c r="H28" s="28">
        <f t="shared" ref="H28:H43" si="1">C28*E28*G28</f>
        <v>37800</v>
      </c>
      <c r="I28" s="29"/>
    </row>
    <row r="29" spans="1:9" s="30" customFormat="1" ht="22.5">
      <c r="A29" s="91"/>
      <c r="B29" s="36" t="s">
        <v>136</v>
      </c>
      <c r="C29" s="37">
        <v>18</v>
      </c>
      <c r="D29" s="37" t="s">
        <v>87</v>
      </c>
      <c r="E29" s="37">
        <v>1</v>
      </c>
      <c r="F29" s="37" t="s">
        <v>88</v>
      </c>
      <c r="G29" s="28">
        <v>600</v>
      </c>
      <c r="H29" s="28">
        <f t="shared" si="1"/>
        <v>10800</v>
      </c>
      <c r="I29" s="29"/>
    </row>
    <row r="30" spans="1:9" s="30" customFormat="1" ht="22.5">
      <c r="A30" s="91"/>
      <c r="B30" s="36" t="s">
        <v>70</v>
      </c>
      <c r="C30" s="37">
        <v>1</v>
      </c>
      <c r="D30" s="37" t="s">
        <v>83</v>
      </c>
      <c r="E30" s="37">
        <v>1</v>
      </c>
      <c r="F30" s="37" t="s">
        <v>17</v>
      </c>
      <c r="G30" s="28">
        <v>1200</v>
      </c>
      <c r="H30" s="28">
        <f t="shared" si="1"/>
        <v>1200</v>
      </c>
      <c r="I30" s="29"/>
    </row>
    <row r="31" spans="1:9" s="30" customFormat="1" ht="22.5">
      <c r="A31" s="91"/>
      <c r="B31" s="36" t="s">
        <v>18</v>
      </c>
      <c r="C31" s="37">
        <v>1</v>
      </c>
      <c r="D31" s="37" t="s">
        <v>16</v>
      </c>
      <c r="E31" s="37">
        <v>1</v>
      </c>
      <c r="F31" s="37" t="s">
        <v>17</v>
      </c>
      <c r="G31" s="28">
        <v>500</v>
      </c>
      <c r="H31" s="28">
        <v>0</v>
      </c>
      <c r="I31" s="29"/>
    </row>
    <row r="32" spans="1:9" s="30" customFormat="1" ht="22.5">
      <c r="A32" s="91"/>
      <c r="B32" s="36" t="s">
        <v>19</v>
      </c>
      <c r="C32" s="37">
        <v>3</v>
      </c>
      <c r="D32" s="37" t="s">
        <v>16</v>
      </c>
      <c r="E32" s="37">
        <v>1</v>
      </c>
      <c r="F32" s="37" t="s">
        <v>17</v>
      </c>
      <c r="G32" s="28">
        <v>1000</v>
      </c>
      <c r="H32" s="28">
        <f t="shared" si="1"/>
        <v>3000</v>
      </c>
      <c r="I32" s="29"/>
    </row>
    <row r="33" spans="1:9" s="30" customFormat="1" ht="22.5">
      <c r="A33" s="91"/>
      <c r="B33" s="36" t="s">
        <v>75</v>
      </c>
      <c r="C33" s="37">
        <v>3</v>
      </c>
      <c r="D33" s="37" t="s">
        <v>16</v>
      </c>
      <c r="E33" s="37">
        <v>1</v>
      </c>
      <c r="F33" s="37" t="s">
        <v>17</v>
      </c>
      <c r="G33" s="28">
        <v>300</v>
      </c>
      <c r="H33" s="28">
        <f t="shared" si="1"/>
        <v>900</v>
      </c>
      <c r="I33" s="29"/>
    </row>
    <row r="34" spans="1:9" s="30" customFormat="1" ht="22.5">
      <c r="A34" s="91"/>
      <c r="B34" s="36" t="s">
        <v>20</v>
      </c>
      <c r="C34" s="43">
        <v>4</v>
      </c>
      <c r="D34" s="37" t="s">
        <v>16</v>
      </c>
      <c r="E34" s="37">
        <v>1</v>
      </c>
      <c r="F34" s="37" t="s">
        <v>17</v>
      </c>
      <c r="G34" s="28">
        <v>500</v>
      </c>
      <c r="H34" s="28">
        <f t="shared" si="1"/>
        <v>2000</v>
      </c>
      <c r="I34" s="29"/>
    </row>
    <row r="35" spans="1:9" s="30" customFormat="1" ht="26" customHeight="1">
      <c r="A35" s="91"/>
      <c r="B35" s="36" t="s">
        <v>74</v>
      </c>
      <c r="C35" s="37">
        <v>2</v>
      </c>
      <c r="D35" s="37" t="s">
        <v>16</v>
      </c>
      <c r="E35" s="37">
        <v>1</v>
      </c>
      <c r="F35" s="37" t="s">
        <v>17</v>
      </c>
      <c r="G35" s="28">
        <v>900</v>
      </c>
      <c r="H35" s="28">
        <f t="shared" si="1"/>
        <v>1800</v>
      </c>
      <c r="I35" s="29"/>
    </row>
    <row r="36" spans="1:9" s="30" customFormat="1" ht="22.5">
      <c r="A36" s="91"/>
      <c r="B36" s="36" t="s">
        <v>229</v>
      </c>
      <c r="C36" s="37">
        <v>2</v>
      </c>
      <c r="D36" s="37" t="s">
        <v>16</v>
      </c>
      <c r="E36" s="37">
        <v>1</v>
      </c>
      <c r="F36" s="37" t="s">
        <v>17</v>
      </c>
      <c r="G36" s="28">
        <v>600</v>
      </c>
      <c r="H36" s="28">
        <f t="shared" si="1"/>
        <v>1200</v>
      </c>
      <c r="I36" s="29"/>
    </row>
    <row r="37" spans="1:9" s="30" customFormat="1" ht="26" customHeight="1">
      <c r="A37" s="91"/>
      <c r="B37" s="36" t="s">
        <v>21</v>
      </c>
      <c r="C37" s="37">
        <v>1</v>
      </c>
      <c r="D37" s="37" t="s">
        <v>16</v>
      </c>
      <c r="E37" s="37">
        <v>1</v>
      </c>
      <c r="F37" s="37" t="s">
        <v>17</v>
      </c>
      <c r="G37" s="28">
        <v>500</v>
      </c>
      <c r="H37" s="28">
        <f t="shared" si="1"/>
        <v>500</v>
      </c>
      <c r="I37" s="29"/>
    </row>
    <row r="38" spans="1:9" s="30" customFormat="1" ht="22.5">
      <c r="A38" s="91"/>
      <c r="B38" s="36" t="s">
        <v>228</v>
      </c>
      <c r="C38" s="37">
        <v>4</v>
      </c>
      <c r="D38" s="37" t="s">
        <v>86</v>
      </c>
      <c r="E38" s="37">
        <v>1</v>
      </c>
      <c r="F38" s="37" t="s">
        <v>88</v>
      </c>
      <c r="G38" s="28">
        <v>700</v>
      </c>
      <c r="H38" s="28">
        <f t="shared" si="1"/>
        <v>2800</v>
      </c>
      <c r="I38" s="29"/>
    </row>
    <row r="39" spans="1:9" s="30" customFormat="1" ht="22.5">
      <c r="A39" s="91"/>
      <c r="B39" s="36" t="s">
        <v>198</v>
      </c>
      <c r="C39" s="37">
        <v>6</v>
      </c>
      <c r="D39" s="37" t="s">
        <v>86</v>
      </c>
      <c r="E39" s="37">
        <v>1</v>
      </c>
      <c r="F39" s="37" t="s">
        <v>83</v>
      </c>
      <c r="G39" s="28">
        <v>450</v>
      </c>
      <c r="H39" s="28">
        <f t="shared" si="1"/>
        <v>2700</v>
      </c>
      <c r="I39" s="29"/>
    </row>
    <row r="40" spans="1:9" s="30" customFormat="1" ht="22.5">
      <c r="A40" s="91"/>
      <c r="B40" s="44" t="s">
        <v>226</v>
      </c>
      <c r="C40" s="45">
        <v>2</v>
      </c>
      <c r="D40" s="45" t="s">
        <v>86</v>
      </c>
      <c r="E40" s="45">
        <v>1</v>
      </c>
      <c r="F40" s="45" t="s">
        <v>83</v>
      </c>
      <c r="G40" s="46">
        <v>2000</v>
      </c>
      <c r="H40" s="46">
        <f t="shared" si="1"/>
        <v>4000</v>
      </c>
      <c r="I40" s="47"/>
    </row>
    <row r="41" spans="1:9" s="30" customFormat="1" ht="22.5">
      <c r="A41" s="91"/>
      <c r="B41" s="47" t="s">
        <v>227</v>
      </c>
      <c r="C41" s="45">
        <v>2</v>
      </c>
      <c r="D41" s="45" t="s">
        <v>86</v>
      </c>
      <c r="E41" s="45">
        <v>1</v>
      </c>
      <c r="F41" s="45" t="s">
        <v>83</v>
      </c>
      <c r="G41" s="46">
        <v>3000</v>
      </c>
      <c r="H41" s="46">
        <f t="shared" si="1"/>
        <v>6000</v>
      </c>
      <c r="I41" s="47"/>
    </row>
    <row r="42" spans="1:9" s="30" customFormat="1" ht="22.5">
      <c r="A42" s="91"/>
      <c r="B42" s="47" t="s">
        <v>224</v>
      </c>
      <c r="C42" s="45">
        <v>1</v>
      </c>
      <c r="D42" s="45" t="s">
        <v>222</v>
      </c>
      <c r="E42" s="45">
        <v>1</v>
      </c>
      <c r="F42" s="45" t="s">
        <v>223</v>
      </c>
      <c r="G42" s="46">
        <v>8000</v>
      </c>
      <c r="H42" s="46">
        <f t="shared" si="1"/>
        <v>8000</v>
      </c>
      <c r="I42" s="47"/>
    </row>
    <row r="43" spans="1:9" s="30" customFormat="1" ht="22.5">
      <c r="A43" s="91"/>
      <c r="B43" s="47" t="s">
        <v>225</v>
      </c>
      <c r="C43" s="45">
        <v>1</v>
      </c>
      <c r="D43" s="45" t="s">
        <v>222</v>
      </c>
      <c r="E43" s="45">
        <v>1</v>
      </c>
      <c r="F43" s="45" t="s">
        <v>223</v>
      </c>
      <c r="G43" s="46">
        <v>4000</v>
      </c>
      <c r="H43" s="46">
        <f t="shared" si="1"/>
        <v>4000</v>
      </c>
      <c r="I43" s="47"/>
    </row>
    <row r="44" spans="1:9" s="30" customFormat="1" ht="22.5">
      <c r="A44" s="96" t="s">
        <v>205</v>
      </c>
      <c r="B44" s="97"/>
      <c r="C44" s="97"/>
      <c r="D44" s="97"/>
      <c r="E44" s="97"/>
      <c r="F44" s="97"/>
      <c r="G44" s="98"/>
      <c r="H44" s="42">
        <f>SUM(H28:H43)</f>
        <v>86700</v>
      </c>
      <c r="I44" s="33"/>
    </row>
    <row r="45" spans="1:9" s="30" customFormat="1" ht="22.5">
      <c r="A45" s="105" t="s">
        <v>22</v>
      </c>
      <c r="B45" s="36" t="s">
        <v>71</v>
      </c>
      <c r="C45" s="37">
        <v>8</v>
      </c>
      <c r="D45" s="37" t="s">
        <v>23</v>
      </c>
      <c r="E45" s="37">
        <v>1</v>
      </c>
      <c r="F45" s="37" t="s">
        <v>17</v>
      </c>
      <c r="G45" s="28">
        <v>800</v>
      </c>
      <c r="H45" s="28">
        <f t="shared" ref="H45:H58" si="2">C45*E45*G45</f>
        <v>6400</v>
      </c>
      <c r="I45" s="29"/>
    </row>
    <row r="46" spans="1:9" s="30" customFormat="1" ht="22.5">
      <c r="A46" s="106"/>
      <c r="B46" s="36" t="s">
        <v>72</v>
      </c>
      <c r="C46" s="37">
        <v>4</v>
      </c>
      <c r="D46" s="37" t="s">
        <v>23</v>
      </c>
      <c r="E46" s="37">
        <v>1</v>
      </c>
      <c r="F46" s="37" t="s">
        <v>17</v>
      </c>
      <c r="G46" s="28">
        <v>800</v>
      </c>
      <c r="H46" s="28">
        <f t="shared" si="2"/>
        <v>3200</v>
      </c>
      <c r="I46" s="29"/>
    </row>
    <row r="47" spans="1:9" s="30" customFormat="1" ht="22.5">
      <c r="A47" s="106"/>
      <c r="B47" s="34" t="s">
        <v>24</v>
      </c>
      <c r="C47" s="45">
        <v>4</v>
      </c>
      <c r="D47" s="48" t="s">
        <v>23</v>
      </c>
      <c r="E47" s="48">
        <v>1</v>
      </c>
      <c r="F47" s="48" t="s">
        <v>17</v>
      </c>
      <c r="G47" s="27">
        <v>600</v>
      </c>
      <c r="H47" s="27">
        <f t="shared" si="2"/>
        <v>2400</v>
      </c>
      <c r="I47" s="29"/>
    </row>
    <row r="48" spans="1:9" s="30" customFormat="1" ht="22.5">
      <c r="A48" s="106"/>
      <c r="B48" s="36" t="s">
        <v>25</v>
      </c>
      <c r="C48" s="37">
        <v>4</v>
      </c>
      <c r="D48" s="37" t="s">
        <v>26</v>
      </c>
      <c r="E48" s="37">
        <v>1</v>
      </c>
      <c r="F48" s="37" t="s">
        <v>17</v>
      </c>
      <c r="G48" s="28">
        <v>1000</v>
      </c>
      <c r="H48" s="28">
        <f t="shared" si="2"/>
        <v>4000</v>
      </c>
      <c r="I48" s="29"/>
    </row>
    <row r="49" spans="1:10" s="30" customFormat="1" ht="22.5">
      <c r="A49" s="106"/>
      <c r="B49" s="34" t="s">
        <v>27</v>
      </c>
      <c r="C49" s="48">
        <v>1</v>
      </c>
      <c r="D49" s="48" t="s">
        <v>26</v>
      </c>
      <c r="E49" s="48">
        <v>1</v>
      </c>
      <c r="F49" s="48" t="s">
        <v>17</v>
      </c>
      <c r="G49" s="27">
        <v>1500</v>
      </c>
      <c r="H49" s="27">
        <f t="shared" si="2"/>
        <v>1500</v>
      </c>
      <c r="I49" s="29"/>
    </row>
    <row r="50" spans="1:10" s="30" customFormat="1" ht="22.5">
      <c r="A50" s="106"/>
      <c r="B50" s="36" t="s">
        <v>230</v>
      </c>
      <c r="C50" s="37">
        <v>6</v>
      </c>
      <c r="D50" s="37" t="s">
        <v>23</v>
      </c>
      <c r="E50" s="37">
        <v>1</v>
      </c>
      <c r="F50" s="37" t="s">
        <v>17</v>
      </c>
      <c r="G50" s="28">
        <v>200</v>
      </c>
      <c r="H50" s="28">
        <f t="shared" si="2"/>
        <v>1200</v>
      </c>
      <c r="I50" s="29"/>
    </row>
    <row r="51" spans="1:10" s="30" customFormat="1" ht="22.5">
      <c r="A51" s="106"/>
      <c r="B51" s="44" t="s">
        <v>199</v>
      </c>
      <c r="C51" s="45">
        <v>1</v>
      </c>
      <c r="D51" s="45" t="s">
        <v>82</v>
      </c>
      <c r="E51" s="45">
        <v>1</v>
      </c>
      <c r="F51" s="45" t="s">
        <v>83</v>
      </c>
      <c r="G51" s="46">
        <v>1800</v>
      </c>
      <c r="H51" s="46">
        <f t="shared" si="2"/>
        <v>1800</v>
      </c>
      <c r="I51" s="29"/>
    </row>
    <row r="52" spans="1:10" s="30" customFormat="1" ht="22.5">
      <c r="A52" s="106"/>
      <c r="B52" s="36" t="s">
        <v>28</v>
      </c>
      <c r="C52" s="49">
        <v>2</v>
      </c>
      <c r="D52" s="37" t="s">
        <v>29</v>
      </c>
      <c r="E52" s="37">
        <v>1</v>
      </c>
      <c r="F52" s="37" t="s">
        <v>17</v>
      </c>
      <c r="G52" s="28">
        <v>200</v>
      </c>
      <c r="H52" s="28">
        <f t="shared" si="2"/>
        <v>400</v>
      </c>
      <c r="I52" s="29"/>
      <c r="J52" s="30" t="s">
        <v>217</v>
      </c>
    </row>
    <row r="53" spans="1:10" s="30" customFormat="1" ht="22.5">
      <c r="A53" s="106"/>
      <c r="B53" s="36" t="s">
        <v>30</v>
      </c>
      <c r="C53" s="37">
        <v>5</v>
      </c>
      <c r="D53" s="37" t="s">
        <v>26</v>
      </c>
      <c r="E53" s="37">
        <v>1</v>
      </c>
      <c r="F53" s="37" t="s">
        <v>17</v>
      </c>
      <c r="G53" s="28">
        <v>500</v>
      </c>
      <c r="H53" s="28">
        <f t="shared" si="2"/>
        <v>2500</v>
      </c>
      <c r="I53" s="29"/>
    </row>
    <row r="54" spans="1:10" s="30" customFormat="1" ht="43">
      <c r="A54" s="106"/>
      <c r="B54" s="36" t="s">
        <v>73</v>
      </c>
      <c r="C54" s="37">
        <v>2</v>
      </c>
      <c r="D54" s="37" t="s">
        <v>16</v>
      </c>
      <c r="E54" s="37">
        <v>1</v>
      </c>
      <c r="F54" s="37" t="s">
        <v>17</v>
      </c>
      <c r="G54" s="28">
        <v>450</v>
      </c>
      <c r="H54" s="28">
        <f t="shared" si="2"/>
        <v>900</v>
      </c>
      <c r="I54" s="29"/>
    </row>
    <row r="55" spans="1:10" s="30" customFormat="1" ht="22.5">
      <c r="A55" s="106"/>
      <c r="B55" s="36" t="s">
        <v>31</v>
      </c>
      <c r="C55" s="37">
        <v>1</v>
      </c>
      <c r="D55" s="37" t="s">
        <v>26</v>
      </c>
      <c r="E55" s="37">
        <v>1</v>
      </c>
      <c r="F55" s="37" t="s">
        <v>17</v>
      </c>
      <c r="G55" s="28">
        <v>1200</v>
      </c>
      <c r="H55" s="28">
        <f t="shared" si="2"/>
        <v>1200</v>
      </c>
      <c r="I55" s="29"/>
    </row>
    <row r="56" spans="1:10" s="30" customFormat="1" ht="22.5">
      <c r="A56" s="106"/>
      <c r="B56" s="36" t="s">
        <v>32</v>
      </c>
      <c r="C56" s="37">
        <v>6</v>
      </c>
      <c r="D56" s="37" t="s">
        <v>26</v>
      </c>
      <c r="E56" s="37">
        <v>1</v>
      </c>
      <c r="F56" s="37" t="s">
        <v>17</v>
      </c>
      <c r="G56" s="28">
        <v>200</v>
      </c>
      <c r="H56" s="28">
        <f t="shared" si="2"/>
        <v>1200</v>
      </c>
      <c r="I56" s="29"/>
    </row>
    <row r="57" spans="1:10" s="30" customFormat="1" ht="22.5">
      <c r="A57" s="106"/>
      <c r="B57" s="36" t="s">
        <v>33</v>
      </c>
      <c r="C57" s="37">
        <v>1</v>
      </c>
      <c r="D57" s="37" t="s">
        <v>34</v>
      </c>
      <c r="E57" s="37">
        <v>1</v>
      </c>
      <c r="F57" s="37" t="s">
        <v>17</v>
      </c>
      <c r="G57" s="28">
        <v>400</v>
      </c>
      <c r="H57" s="28">
        <f t="shared" si="2"/>
        <v>400</v>
      </c>
      <c r="I57" s="29"/>
    </row>
    <row r="58" spans="1:10" s="30" customFormat="1" ht="22.5">
      <c r="A58" s="107"/>
      <c r="B58" s="44" t="s">
        <v>200</v>
      </c>
      <c r="C58" s="45">
        <v>10</v>
      </c>
      <c r="D58" s="45" t="s">
        <v>201</v>
      </c>
      <c r="E58" s="45">
        <v>1</v>
      </c>
      <c r="F58" s="45" t="s">
        <v>83</v>
      </c>
      <c r="G58" s="46">
        <v>50</v>
      </c>
      <c r="H58" s="46">
        <f t="shared" si="2"/>
        <v>500</v>
      </c>
      <c r="I58" s="29"/>
    </row>
    <row r="59" spans="1:10" s="30" customFormat="1" ht="22.5">
      <c r="A59" s="96" t="s">
        <v>206</v>
      </c>
      <c r="B59" s="97"/>
      <c r="C59" s="97"/>
      <c r="D59" s="97"/>
      <c r="E59" s="97"/>
      <c r="F59" s="97"/>
      <c r="G59" s="98"/>
      <c r="H59" s="42">
        <f>SUM(H45:H58)</f>
        <v>27600</v>
      </c>
      <c r="I59" s="33"/>
    </row>
    <row r="60" spans="1:10" s="30" customFormat="1" ht="22.5" customHeight="1">
      <c r="A60" s="92" t="s">
        <v>35</v>
      </c>
      <c r="B60" s="36" t="s">
        <v>36</v>
      </c>
      <c r="C60" s="37">
        <v>12</v>
      </c>
      <c r="D60" s="37" t="s">
        <v>16</v>
      </c>
      <c r="E60" s="37">
        <v>1</v>
      </c>
      <c r="F60" s="37" t="s">
        <v>17</v>
      </c>
      <c r="G60" s="28">
        <v>700</v>
      </c>
      <c r="H60" s="28" t="s">
        <v>202</v>
      </c>
      <c r="I60" s="29"/>
    </row>
    <row r="61" spans="1:10" s="30" customFormat="1" ht="22.5">
      <c r="A61" s="93"/>
      <c r="B61" s="36" t="s">
        <v>37</v>
      </c>
      <c r="C61" s="37">
        <v>27</v>
      </c>
      <c r="D61" s="37" t="s">
        <v>16</v>
      </c>
      <c r="E61" s="37">
        <v>1</v>
      </c>
      <c r="F61" s="37" t="s">
        <v>17</v>
      </c>
      <c r="G61" s="28">
        <v>500</v>
      </c>
      <c r="H61" s="28" t="s">
        <v>202</v>
      </c>
      <c r="I61" s="29"/>
    </row>
    <row r="62" spans="1:10" s="30" customFormat="1" ht="22.5">
      <c r="A62" s="93"/>
      <c r="B62" s="36" t="s">
        <v>38</v>
      </c>
      <c r="C62" s="37">
        <v>2</v>
      </c>
      <c r="D62" s="37" t="s">
        <v>16</v>
      </c>
      <c r="E62" s="37">
        <v>1</v>
      </c>
      <c r="F62" s="37" t="s">
        <v>17</v>
      </c>
      <c r="G62" s="28">
        <v>1500</v>
      </c>
      <c r="H62" s="28" t="s">
        <v>202</v>
      </c>
      <c r="I62" s="29"/>
    </row>
    <row r="63" spans="1:10" s="30" customFormat="1" ht="22.5">
      <c r="A63" s="93"/>
      <c r="B63" s="36" t="s">
        <v>39</v>
      </c>
      <c r="C63" s="37">
        <v>2</v>
      </c>
      <c r="D63" s="37" t="s">
        <v>16</v>
      </c>
      <c r="E63" s="37">
        <v>1</v>
      </c>
      <c r="F63" s="37" t="s">
        <v>17</v>
      </c>
      <c r="G63" s="28">
        <v>1000</v>
      </c>
      <c r="H63" s="28" t="s">
        <v>202</v>
      </c>
      <c r="I63" s="29"/>
    </row>
    <row r="64" spans="1:10" s="30" customFormat="1" ht="22.5">
      <c r="A64" s="93"/>
      <c r="B64" s="36" t="s">
        <v>40</v>
      </c>
      <c r="C64" s="37">
        <v>2</v>
      </c>
      <c r="D64" s="37" t="s">
        <v>16</v>
      </c>
      <c r="E64" s="37">
        <v>1</v>
      </c>
      <c r="F64" s="37" t="s">
        <v>17</v>
      </c>
      <c r="G64" s="28">
        <v>500</v>
      </c>
      <c r="H64" s="28" t="s">
        <v>202</v>
      </c>
      <c r="I64" s="29"/>
    </row>
    <row r="65" spans="1:9" s="30" customFormat="1" ht="22.5">
      <c r="A65" s="93"/>
      <c r="B65" s="36" t="s">
        <v>41</v>
      </c>
      <c r="C65" s="37">
        <v>52</v>
      </c>
      <c r="D65" s="37" t="s">
        <v>42</v>
      </c>
      <c r="E65" s="37">
        <v>1</v>
      </c>
      <c r="F65" s="37" t="s">
        <v>17</v>
      </c>
      <c r="G65" s="28">
        <v>100</v>
      </c>
      <c r="H65" s="28" t="s">
        <v>202</v>
      </c>
      <c r="I65" s="29"/>
    </row>
    <row r="66" spans="1:9" s="30" customFormat="1" ht="22.5">
      <c r="A66" s="93"/>
      <c r="B66" s="44" t="s">
        <v>203</v>
      </c>
      <c r="C66" s="45">
        <v>4</v>
      </c>
      <c r="D66" s="45" t="s">
        <v>16</v>
      </c>
      <c r="E66" s="45">
        <v>1</v>
      </c>
      <c r="F66" s="45" t="s">
        <v>83</v>
      </c>
      <c r="G66" s="46">
        <v>500</v>
      </c>
      <c r="H66" s="46" t="s">
        <v>202</v>
      </c>
      <c r="I66" s="47"/>
    </row>
    <row r="67" spans="1:9" s="30" customFormat="1" ht="22.5">
      <c r="A67" s="93"/>
      <c r="B67" s="36" t="s">
        <v>44</v>
      </c>
      <c r="C67" s="37">
        <v>2</v>
      </c>
      <c r="D67" s="37" t="s">
        <v>16</v>
      </c>
      <c r="E67" s="37">
        <v>1</v>
      </c>
      <c r="F67" s="37" t="s">
        <v>17</v>
      </c>
      <c r="G67" s="28">
        <v>500</v>
      </c>
      <c r="H67" s="28" t="s">
        <v>202</v>
      </c>
      <c r="I67" s="29"/>
    </row>
    <row r="68" spans="1:9" s="30" customFormat="1" ht="22.5">
      <c r="A68" s="93"/>
      <c r="B68" s="36" t="s">
        <v>21</v>
      </c>
      <c r="C68" s="37">
        <v>1</v>
      </c>
      <c r="D68" s="37" t="s">
        <v>16</v>
      </c>
      <c r="E68" s="37">
        <v>1</v>
      </c>
      <c r="F68" s="37" t="s">
        <v>17</v>
      </c>
      <c r="G68" s="28">
        <v>700</v>
      </c>
      <c r="H68" s="28" t="s">
        <v>202</v>
      </c>
      <c r="I68" s="29"/>
    </row>
    <row r="69" spans="1:9" s="30" customFormat="1" ht="22.5">
      <c r="A69" s="93"/>
      <c r="B69" s="36" t="s">
        <v>256</v>
      </c>
      <c r="C69" s="37">
        <v>2</v>
      </c>
      <c r="D69" s="37" t="s">
        <v>257</v>
      </c>
      <c r="E69" s="37">
        <v>1</v>
      </c>
      <c r="F69" s="37" t="s">
        <v>251</v>
      </c>
      <c r="G69" s="28">
        <v>200</v>
      </c>
      <c r="H69" s="28">
        <f>C69*E69*G69</f>
        <v>400</v>
      </c>
      <c r="I69" s="29"/>
    </row>
    <row r="70" spans="1:9" s="30" customFormat="1" ht="22.5">
      <c r="A70" s="121"/>
      <c r="B70" s="88" t="s">
        <v>258</v>
      </c>
      <c r="C70" s="89">
        <v>2</v>
      </c>
      <c r="D70" s="89" t="s">
        <v>257</v>
      </c>
      <c r="E70" s="89">
        <v>1</v>
      </c>
      <c r="F70" s="89" t="s">
        <v>259</v>
      </c>
      <c r="G70" s="90">
        <v>500</v>
      </c>
      <c r="H70" s="90">
        <f t="shared" ref="H70" si="3">C70*E70*G70</f>
        <v>1000</v>
      </c>
      <c r="I70" s="29"/>
    </row>
    <row r="71" spans="1:9" s="30" customFormat="1" ht="22.5">
      <c r="A71" s="96" t="s">
        <v>207</v>
      </c>
      <c r="B71" s="97"/>
      <c r="C71" s="97"/>
      <c r="D71" s="97"/>
      <c r="E71" s="97"/>
      <c r="F71" s="97"/>
      <c r="G71" s="98"/>
      <c r="H71" s="42">
        <f>SUM(H60:H68)</f>
        <v>0</v>
      </c>
      <c r="I71" s="33"/>
    </row>
    <row r="72" spans="1:9" s="30" customFormat="1" ht="22.5">
      <c r="A72" s="105" t="s">
        <v>45</v>
      </c>
      <c r="B72" s="36" t="s">
        <v>46</v>
      </c>
      <c r="C72" s="37">
        <v>1</v>
      </c>
      <c r="D72" s="37" t="s">
        <v>11</v>
      </c>
      <c r="E72" s="37">
        <v>2</v>
      </c>
      <c r="F72" s="37" t="s">
        <v>17</v>
      </c>
      <c r="G72" s="28">
        <v>500</v>
      </c>
      <c r="H72" s="28">
        <f t="shared" ref="H72:H77" si="4">C72*E72*G72</f>
        <v>1000</v>
      </c>
      <c r="I72" s="29"/>
    </row>
    <row r="73" spans="1:9" s="30" customFormat="1" ht="22.5">
      <c r="A73" s="106"/>
      <c r="B73" s="36" t="s">
        <v>47</v>
      </c>
      <c r="C73" s="37">
        <v>2</v>
      </c>
      <c r="D73" s="37" t="s">
        <v>11</v>
      </c>
      <c r="E73" s="37">
        <v>2</v>
      </c>
      <c r="F73" s="37" t="s">
        <v>17</v>
      </c>
      <c r="G73" s="28">
        <v>400</v>
      </c>
      <c r="H73" s="28">
        <f t="shared" si="4"/>
        <v>1600</v>
      </c>
      <c r="I73" s="29"/>
    </row>
    <row r="74" spans="1:9" s="30" customFormat="1" ht="22.5">
      <c r="A74" s="106"/>
      <c r="B74" s="36" t="s">
        <v>48</v>
      </c>
      <c r="C74" s="37">
        <v>1</v>
      </c>
      <c r="D74" s="37" t="s">
        <v>11</v>
      </c>
      <c r="E74" s="37">
        <v>2</v>
      </c>
      <c r="F74" s="37" t="s">
        <v>17</v>
      </c>
      <c r="G74" s="28">
        <v>400</v>
      </c>
      <c r="H74" s="28">
        <f t="shared" si="4"/>
        <v>800</v>
      </c>
      <c r="I74" s="29"/>
    </row>
    <row r="75" spans="1:9" s="30" customFormat="1" ht="22.5">
      <c r="A75" s="106"/>
      <c r="B75" s="36" t="s">
        <v>49</v>
      </c>
      <c r="C75" s="37">
        <v>1</v>
      </c>
      <c r="D75" s="37" t="s">
        <v>11</v>
      </c>
      <c r="E75" s="37">
        <v>2</v>
      </c>
      <c r="F75" s="37" t="s">
        <v>17</v>
      </c>
      <c r="G75" s="28">
        <v>400</v>
      </c>
      <c r="H75" s="28">
        <f t="shared" si="4"/>
        <v>800</v>
      </c>
      <c r="I75" s="29"/>
    </row>
    <row r="76" spans="1:9" s="30" customFormat="1" ht="22.5">
      <c r="A76" s="106"/>
      <c r="B76" s="36" t="s">
        <v>50</v>
      </c>
      <c r="C76" s="49">
        <v>20</v>
      </c>
      <c r="D76" s="37" t="s">
        <v>11</v>
      </c>
      <c r="E76" s="37">
        <v>2</v>
      </c>
      <c r="F76" s="37" t="s">
        <v>17</v>
      </c>
      <c r="G76" s="28">
        <v>300</v>
      </c>
      <c r="H76" s="28">
        <f t="shared" si="4"/>
        <v>12000</v>
      </c>
      <c r="I76" s="29"/>
    </row>
    <row r="77" spans="1:9" s="30" customFormat="1" ht="22.5">
      <c r="A77" s="106"/>
      <c r="B77" s="36" t="s">
        <v>51</v>
      </c>
      <c r="C77" s="37">
        <v>6</v>
      </c>
      <c r="D77" s="37" t="s">
        <v>10</v>
      </c>
      <c r="E77" s="37">
        <v>2</v>
      </c>
      <c r="F77" s="37" t="s">
        <v>10</v>
      </c>
      <c r="G77" s="28">
        <v>0</v>
      </c>
      <c r="H77" s="28">
        <f t="shared" si="4"/>
        <v>0</v>
      </c>
      <c r="I77" s="29"/>
    </row>
    <row r="78" spans="1:9" s="30" customFormat="1" ht="22.5">
      <c r="A78" s="106"/>
      <c r="B78" s="36" t="s">
        <v>250</v>
      </c>
      <c r="C78" s="37">
        <v>2</v>
      </c>
      <c r="D78" s="37" t="s">
        <v>14</v>
      </c>
      <c r="E78" s="37">
        <v>4</v>
      </c>
      <c r="F78" s="37" t="s">
        <v>52</v>
      </c>
      <c r="G78" s="28">
        <v>2000</v>
      </c>
      <c r="H78" s="28">
        <f>C78*E78*G78</f>
        <v>16000</v>
      </c>
      <c r="I78" s="29"/>
    </row>
    <row r="79" spans="1:9" s="30" customFormat="1" ht="22.5">
      <c r="A79" s="106"/>
      <c r="B79" s="39" t="s">
        <v>248</v>
      </c>
      <c r="C79" s="37">
        <v>2</v>
      </c>
      <c r="D79" s="37" t="s">
        <v>253</v>
      </c>
      <c r="E79" s="37">
        <v>4</v>
      </c>
      <c r="F79" s="37" t="s">
        <v>254</v>
      </c>
      <c r="G79" s="28">
        <v>2000</v>
      </c>
      <c r="H79" s="28">
        <f t="shared" ref="H79:H80" si="5">C79*E79*G79</f>
        <v>16000</v>
      </c>
      <c r="I79" s="29"/>
    </row>
    <row r="80" spans="1:9" s="30" customFormat="1" ht="22.5">
      <c r="A80" s="106"/>
      <c r="B80" s="39" t="s">
        <v>255</v>
      </c>
      <c r="C80" s="37">
        <v>8</v>
      </c>
      <c r="D80" s="37" t="s">
        <v>249</v>
      </c>
      <c r="E80" s="37">
        <v>2</v>
      </c>
      <c r="F80" s="37" t="s">
        <v>251</v>
      </c>
      <c r="G80" s="28">
        <v>300</v>
      </c>
      <c r="H80" s="28">
        <f t="shared" si="5"/>
        <v>4800</v>
      </c>
      <c r="I80" s="29" t="s">
        <v>252</v>
      </c>
    </row>
    <row r="81" spans="1:9" s="30" customFormat="1" ht="22.5">
      <c r="A81" s="96" t="s">
        <v>208</v>
      </c>
      <c r="B81" s="97"/>
      <c r="C81" s="97"/>
      <c r="D81" s="97"/>
      <c r="E81" s="97"/>
      <c r="F81" s="97"/>
      <c r="G81" s="98"/>
      <c r="H81" s="42">
        <f>SUM(H72:H78)</f>
        <v>32200</v>
      </c>
      <c r="I81" s="33"/>
    </row>
    <row r="82" spans="1:9" s="30" customFormat="1" ht="22.5">
      <c r="A82" s="105" t="s">
        <v>53</v>
      </c>
      <c r="B82" s="39" t="s">
        <v>137</v>
      </c>
      <c r="C82" s="50">
        <v>60</v>
      </c>
      <c r="D82" s="51" t="s">
        <v>16</v>
      </c>
      <c r="E82" s="50">
        <v>1</v>
      </c>
      <c r="F82" s="51" t="s">
        <v>14</v>
      </c>
      <c r="G82" s="41">
        <v>168</v>
      </c>
      <c r="H82" s="41">
        <f>G82*E82*C82</f>
        <v>10080</v>
      </c>
      <c r="I82" s="29"/>
    </row>
    <row r="83" spans="1:9" s="30" customFormat="1" ht="22.5">
      <c r="A83" s="106"/>
      <c r="B83" s="39" t="s">
        <v>138</v>
      </c>
      <c r="C83" s="50">
        <v>40</v>
      </c>
      <c r="D83" s="51" t="s">
        <v>139</v>
      </c>
      <c r="E83" s="50">
        <v>1</v>
      </c>
      <c r="F83" s="51" t="s">
        <v>140</v>
      </c>
      <c r="G83" s="41">
        <v>168</v>
      </c>
      <c r="H83" s="41">
        <f t="shared" ref="H83:H86" si="6">G83*E83*C83</f>
        <v>6720</v>
      </c>
      <c r="I83" s="29"/>
    </row>
    <row r="84" spans="1:9" s="30" customFormat="1" ht="22.5">
      <c r="A84" s="106"/>
      <c r="B84" s="39" t="s">
        <v>141</v>
      </c>
      <c r="C84" s="50">
        <v>30</v>
      </c>
      <c r="D84" s="51" t="s">
        <v>16</v>
      </c>
      <c r="E84" s="50">
        <v>1</v>
      </c>
      <c r="F84" s="51" t="s">
        <v>14</v>
      </c>
      <c r="G84" s="41">
        <v>168</v>
      </c>
      <c r="H84" s="41">
        <f t="shared" si="6"/>
        <v>5040</v>
      </c>
      <c r="I84" s="29"/>
    </row>
    <row r="85" spans="1:9" s="30" customFormat="1" ht="22.5">
      <c r="A85" s="106"/>
      <c r="B85" s="47" t="s">
        <v>214</v>
      </c>
      <c r="C85" s="52">
        <v>40</v>
      </c>
      <c r="D85" s="53" t="s">
        <v>86</v>
      </c>
      <c r="E85" s="52">
        <v>1</v>
      </c>
      <c r="F85" s="53" t="s">
        <v>83</v>
      </c>
      <c r="G85" s="46">
        <v>7</v>
      </c>
      <c r="H85" s="46">
        <f t="shared" si="6"/>
        <v>280</v>
      </c>
      <c r="I85" s="29"/>
    </row>
    <row r="86" spans="1:9" s="30" customFormat="1" ht="22.5">
      <c r="A86" s="106"/>
      <c r="B86" s="47" t="s">
        <v>215</v>
      </c>
      <c r="C86" s="52">
        <v>40</v>
      </c>
      <c r="D86" s="53" t="s">
        <v>86</v>
      </c>
      <c r="E86" s="52">
        <v>1</v>
      </c>
      <c r="F86" s="53" t="s">
        <v>83</v>
      </c>
      <c r="G86" s="46">
        <v>15</v>
      </c>
      <c r="H86" s="46">
        <f t="shared" si="6"/>
        <v>600</v>
      </c>
      <c r="I86" s="29"/>
    </row>
    <row r="87" spans="1:9" s="30" customFormat="1" ht="22.5">
      <c r="A87" s="106"/>
      <c r="B87" s="29" t="s">
        <v>108</v>
      </c>
      <c r="C87" s="37">
        <v>100</v>
      </c>
      <c r="D87" s="37" t="s">
        <v>16</v>
      </c>
      <c r="E87" s="37">
        <v>1</v>
      </c>
      <c r="F87" s="37" t="s">
        <v>16</v>
      </c>
      <c r="G87" s="28">
        <v>2</v>
      </c>
      <c r="H87" s="28">
        <f t="shared" ref="H87:H99" si="7">G87*E87*C87</f>
        <v>200</v>
      </c>
      <c r="I87" s="29"/>
    </row>
    <row r="88" spans="1:9" s="30" customFormat="1" ht="22.5">
      <c r="A88" s="106"/>
      <c r="B88" s="36" t="s">
        <v>190</v>
      </c>
      <c r="C88" s="48">
        <v>25</v>
      </c>
      <c r="D88" s="48" t="s">
        <v>86</v>
      </c>
      <c r="E88" s="48">
        <v>1</v>
      </c>
      <c r="F88" s="48" t="s">
        <v>83</v>
      </c>
      <c r="G88" s="27">
        <v>100</v>
      </c>
      <c r="H88" s="27">
        <f t="shared" si="7"/>
        <v>2500</v>
      </c>
      <c r="I88" s="54"/>
    </row>
    <row r="89" spans="1:9" s="30" customFormat="1" ht="22.5">
      <c r="A89" s="106"/>
      <c r="B89" s="34" t="s">
        <v>98</v>
      </c>
      <c r="C89" s="48">
        <v>21</v>
      </c>
      <c r="D89" s="48" t="s">
        <v>191</v>
      </c>
      <c r="E89" s="48">
        <v>1</v>
      </c>
      <c r="F89" s="48" t="s">
        <v>83</v>
      </c>
      <c r="G89" s="27">
        <v>9</v>
      </c>
      <c r="H89" s="27">
        <f t="shared" si="7"/>
        <v>189</v>
      </c>
      <c r="I89" s="29"/>
    </row>
    <row r="90" spans="1:9" s="30" customFormat="1" ht="22.5">
      <c r="A90" s="106"/>
      <c r="B90" s="29" t="s">
        <v>54</v>
      </c>
      <c r="C90" s="37">
        <v>200</v>
      </c>
      <c r="D90" s="37" t="s">
        <v>16</v>
      </c>
      <c r="E90" s="37">
        <v>1</v>
      </c>
      <c r="F90" s="37" t="s">
        <v>16</v>
      </c>
      <c r="G90" s="28">
        <v>5</v>
      </c>
      <c r="H90" s="28">
        <f t="shared" si="7"/>
        <v>1000</v>
      </c>
      <c r="I90" s="29"/>
    </row>
    <row r="91" spans="1:9" s="30" customFormat="1" ht="22.5">
      <c r="A91" s="106"/>
      <c r="B91" s="29" t="s">
        <v>55</v>
      </c>
      <c r="C91" s="37">
        <v>6</v>
      </c>
      <c r="D91" s="37" t="s">
        <v>16</v>
      </c>
      <c r="E91" s="37">
        <v>1</v>
      </c>
      <c r="F91" s="37" t="s">
        <v>16</v>
      </c>
      <c r="G91" s="28">
        <v>60</v>
      </c>
      <c r="H91" s="28">
        <f t="shared" si="7"/>
        <v>360</v>
      </c>
      <c r="I91" s="29"/>
    </row>
    <row r="92" spans="1:9" s="30" customFormat="1" ht="22.5">
      <c r="A92" s="106"/>
      <c r="B92" s="29" t="s">
        <v>56</v>
      </c>
      <c r="C92" s="37">
        <v>600</v>
      </c>
      <c r="D92" s="37" t="s">
        <v>16</v>
      </c>
      <c r="E92" s="37">
        <v>1</v>
      </c>
      <c r="F92" s="37" t="s">
        <v>16</v>
      </c>
      <c r="G92" s="28">
        <v>2</v>
      </c>
      <c r="H92" s="28">
        <f t="shared" si="7"/>
        <v>1200</v>
      </c>
      <c r="I92" s="29"/>
    </row>
    <row r="93" spans="1:9" s="30" customFormat="1" ht="22.5">
      <c r="A93" s="106"/>
      <c r="B93" s="29" t="s">
        <v>57</v>
      </c>
      <c r="C93" s="55">
        <v>20</v>
      </c>
      <c r="D93" s="56" t="s">
        <v>16</v>
      </c>
      <c r="E93" s="55">
        <v>1</v>
      </c>
      <c r="F93" s="56" t="s">
        <v>10</v>
      </c>
      <c r="G93" s="28">
        <v>5</v>
      </c>
      <c r="H93" s="28">
        <f t="shared" si="7"/>
        <v>100</v>
      </c>
      <c r="I93" s="29"/>
    </row>
    <row r="94" spans="1:9" s="30" customFormat="1" ht="22.5">
      <c r="A94" s="106"/>
      <c r="B94" s="29" t="s">
        <v>58</v>
      </c>
      <c r="C94" s="55">
        <v>20</v>
      </c>
      <c r="D94" s="56" t="s">
        <v>16</v>
      </c>
      <c r="E94" s="55">
        <v>1</v>
      </c>
      <c r="F94" s="56" t="s">
        <v>10</v>
      </c>
      <c r="G94" s="28">
        <v>30</v>
      </c>
      <c r="H94" s="28">
        <f t="shared" si="7"/>
        <v>600</v>
      </c>
      <c r="I94" s="29"/>
    </row>
    <row r="95" spans="1:9" s="30" customFormat="1" ht="22.5">
      <c r="A95" s="106"/>
      <c r="B95" s="29" t="s">
        <v>100</v>
      </c>
      <c r="C95" s="55">
        <v>200</v>
      </c>
      <c r="D95" s="56" t="s">
        <v>16</v>
      </c>
      <c r="E95" s="55">
        <v>1</v>
      </c>
      <c r="F95" s="56" t="s">
        <v>10</v>
      </c>
      <c r="G95" s="28">
        <v>1</v>
      </c>
      <c r="H95" s="28">
        <f t="shared" si="7"/>
        <v>200</v>
      </c>
      <c r="I95" s="29"/>
    </row>
    <row r="96" spans="1:9" s="30" customFormat="1" ht="22.5">
      <c r="A96" s="106"/>
      <c r="B96" s="29" t="s">
        <v>101</v>
      </c>
      <c r="C96" s="50">
        <v>100</v>
      </c>
      <c r="D96" s="56" t="s">
        <v>86</v>
      </c>
      <c r="E96" s="55">
        <v>1</v>
      </c>
      <c r="F96" s="56" t="s">
        <v>78</v>
      </c>
      <c r="G96" s="28">
        <v>5</v>
      </c>
      <c r="H96" s="28">
        <f t="shared" si="7"/>
        <v>500</v>
      </c>
      <c r="I96" s="29"/>
    </row>
    <row r="97" spans="1:9" s="30" customFormat="1" ht="22.5">
      <c r="A97" s="106"/>
      <c r="B97" s="44" t="s">
        <v>103</v>
      </c>
      <c r="C97" s="57">
        <v>60</v>
      </c>
      <c r="D97" s="53" t="s">
        <v>86</v>
      </c>
      <c r="E97" s="52">
        <v>1</v>
      </c>
      <c r="F97" s="53" t="s">
        <v>78</v>
      </c>
      <c r="G97" s="46">
        <v>200</v>
      </c>
      <c r="H97" s="46">
        <f>G97*E97*C97</f>
        <v>12000</v>
      </c>
      <c r="I97" s="29"/>
    </row>
    <row r="98" spans="1:9" s="30" customFormat="1" ht="22.5">
      <c r="A98" s="106"/>
      <c r="B98" s="29" t="s">
        <v>106</v>
      </c>
      <c r="C98" s="55">
        <v>1</v>
      </c>
      <c r="D98" s="56" t="s">
        <v>86</v>
      </c>
      <c r="E98" s="55">
        <v>1</v>
      </c>
      <c r="F98" s="56" t="s">
        <v>86</v>
      </c>
      <c r="G98" s="28">
        <v>300</v>
      </c>
      <c r="H98" s="28">
        <v>0</v>
      </c>
      <c r="I98" s="29"/>
    </row>
    <row r="99" spans="1:9" s="30" customFormat="1" ht="22.5">
      <c r="A99" s="106"/>
      <c r="B99" s="29" t="s">
        <v>107</v>
      </c>
      <c r="C99" s="55">
        <v>1</v>
      </c>
      <c r="D99" s="56" t="s">
        <v>86</v>
      </c>
      <c r="E99" s="55">
        <v>1</v>
      </c>
      <c r="F99" s="56" t="s">
        <v>86</v>
      </c>
      <c r="G99" s="28">
        <v>1000</v>
      </c>
      <c r="H99" s="28">
        <f t="shared" si="7"/>
        <v>1000</v>
      </c>
      <c r="I99" s="29"/>
    </row>
    <row r="100" spans="1:9" s="30" customFormat="1" ht="22.5">
      <c r="A100" s="106"/>
      <c r="B100" s="29" t="s">
        <v>218</v>
      </c>
      <c r="C100" s="37">
        <v>1</v>
      </c>
      <c r="D100" s="37" t="s">
        <v>26</v>
      </c>
      <c r="E100" s="37">
        <v>1</v>
      </c>
      <c r="F100" s="37" t="s">
        <v>10</v>
      </c>
      <c r="G100" s="28">
        <v>450</v>
      </c>
      <c r="H100" s="28">
        <f>G100*E100*C100</f>
        <v>450</v>
      </c>
      <c r="I100" s="29"/>
    </row>
    <row r="101" spans="1:9" s="30" customFormat="1" ht="22.5">
      <c r="A101" s="107"/>
      <c r="B101" s="58" t="s">
        <v>97</v>
      </c>
      <c r="C101" s="59">
        <v>23</v>
      </c>
      <c r="D101" s="40" t="s">
        <v>86</v>
      </c>
      <c r="E101" s="40">
        <v>1</v>
      </c>
      <c r="F101" s="40" t="s">
        <v>78</v>
      </c>
      <c r="G101" s="41">
        <v>200</v>
      </c>
      <c r="H101" s="41">
        <f>G101*E101*C101</f>
        <v>4600</v>
      </c>
      <c r="I101" s="29"/>
    </row>
    <row r="102" spans="1:9" s="30" customFormat="1" ht="22.5">
      <c r="A102" s="96" t="s">
        <v>209</v>
      </c>
      <c r="B102" s="97"/>
      <c r="C102" s="97"/>
      <c r="D102" s="97"/>
      <c r="E102" s="97"/>
      <c r="F102" s="97"/>
      <c r="G102" s="98"/>
      <c r="H102" s="42">
        <f>SUM(H82:H101)</f>
        <v>47619</v>
      </c>
      <c r="I102" s="33"/>
    </row>
    <row r="103" spans="1:9" s="30" customFormat="1" ht="22.5">
      <c r="A103" s="105" t="s">
        <v>59</v>
      </c>
      <c r="B103" s="29" t="s">
        <v>60</v>
      </c>
      <c r="C103" s="55">
        <v>1</v>
      </c>
      <c r="D103" s="56" t="s">
        <v>14</v>
      </c>
      <c r="E103" s="55">
        <v>1</v>
      </c>
      <c r="F103" s="56" t="s">
        <v>14</v>
      </c>
      <c r="G103" s="28">
        <v>35000</v>
      </c>
      <c r="H103" s="28">
        <f>G103*E103*C103</f>
        <v>35000</v>
      </c>
      <c r="I103" s="29"/>
    </row>
    <row r="104" spans="1:9" s="30" customFormat="1" ht="22.5">
      <c r="A104" s="106"/>
      <c r="B104" s="29" t="s">
        <v>142</v>
      </c>
      <c r="C104" s="55">
        <v>1</v>
      </c>
      <c r="D104" s="56" t="s">
        <v>139</v>
      </c>
      <c r="E104" s="55">
        <v>1</v>
      </c>
      <c r="F104" s="56" t="s">
        <v>140</v>
      </c>
      <c r="G104" s="28">
        <v>15000</v>
      </c>
      <c r="H104" s="28">
        <f>G104*E104*C104</f>
        <v>15000</v>
      </c>
      <c r="I104" s="29"/>
    </row>
    <row r="105" spans="1:9" s="30" customFormat="1" ht="22.5">
      <c r="A105" s="107"/>
      <c r="B105" s="44" t="s">
        <v>143</v>
      </c>
      <c r="C105" s="52">
        <v>1</v>
      </c>
      <c r="D105" s="53" t="s">
        <v>140</v>
      </c>
      <c r="E105" s="52">
        <v>1</v>
      </c>
      <c r="F105" s="53" t="s">
        <v>140</v>
      </c>
      <c r="G105" s="46">
        <v>40000</v>
      </c>
      <c r="H105" s="46">
        <f>G105*E105*C105</f>
        <v>40000</v>
      </c>
      <c r="I105" s="47" t="s">
        <v>241</v>
      </c>
    </row>
    <row r="106" spans="1:9" s="30" customFormat="1" ht="22.5">
      <c r="A106" s="96" t="s">
        <v>210</v>
      </c>
      <c r="B106" s="97"/>
      <c r="C106" s="97"/>
      <c r="D106" s="97"/>
      <c r="E106" s="97"/>
      <c r="F106" s="97"/>
      <c r="G106" s="98"/>
      <c r="H106" s="42">
        <f>SUM(H103:H105)</f>
        <v>90000</v>
      </c>
      <c r="I106" s="33"/>
    </row>
    <row r="107" spans="1:9" s="30" customFormat="1" ht="22.5">
      <c r="A107" s="92" t="s">
        <v>61</v>
      </c>
      <c r="B107" s="29" t="s">
        <v>80</v>
      </c>
      <c r="C107" s="55">
        <v>2</v>
      </c>
      <c r="D107" s="56" t="s">
        <v>11</v>
      </c>
      <c r="E107" s="55">
        <v>1</v>
      </c>
      <c r="F107" s="56" t="s">
        <v>17</v>
      </c>
      <c r="G107" s="28">
        <v>5000</v>
      </c>
      <c r="H107" s="28">
        <f>C107*E107*G107</f>
        <v>10000</v>
      </c>
      <c r="I107" s="29" t="s">
        <v>242</v>
      </c>
    </row>
    <row r="108" spans="1:9" s="30" customFormat="1" ht="22.5">
      <c r="A108" s="93"/>
      <c r="B108" s="29" t="s">
        <v>62</v>
      </c>
      <c r="C108" s="55">
        <v>1</v>
      </c>
      <c r="D108" s="56" t="s">
        <v>11</v>
      </c>
      <c r="E108" s="55">
        <v>1</v>
      </c>
      <c r="F108" s="56" t="s">
        <v>17</v>
      </c>
      <c r="G108" s="28">
        <v>4000</v>
      </c>
      <c r="H108" s="28">
        <f>C108*E108*G108</f>
        <v>4000</v>
      </c>
      <c r="I108" s="29" t="s">
        <v>242</v>
      </c>
    </row>
    <row r="109" spans="1:9" s="30" customFormat="1" ht="22.5">
      <c r="A109" s="93"/>
      <c r="B109" s="34" t="s">
        <v>63</v>
      </c>
      <c r="C109" s="26">
        <v>1</v>
      </c>
      <c r="D109" s="25" t="s">
        <v>14</v>
      </c>
      <c r="E109" s="26">
        <v>1</v>
      </c>
      <c r="F109" s="25" t="s">
        <v>17</v>
      </c>
      <c r="G109" s="27">
        <v>5000</v>
      </c>
      <c r="H109" s="27">
        <f>C109*E109*G109</f>
        <v>5000</v>
      </c>
      <c r="I109" s="34"/>
    </row>
    <row r="110" spans="1:9" s="30" customFormat="1" ht="22.5">
      <c r="A110" s="93"/>
      <c r="B110" s="34" t="s">
        <v>243</v>
      </c>
      <c r="C110" s="26">
        <v>1</v>
      </c>
      <c r="D110" s="25" t="s">
        <v>237</v>
      </c>
      <c r="E110" s="26">
        <v>1</v>
      </c>
      <c r="F110" s="25" t="s">
        <v>237</v>
      </c>
      <c r="G110" s="27">
        <v>6500</v>
      </c>
      <c r="H110" s="27">
        <f>C110*E110*G110</f>
        <v>6500</v>
      </c>
      <c r="I110" s="34"/>
    </row>
    <row r="111" spans="1:9" s="30" customFormat="1" ht="22.5">
      <c r="A111" s="96" t="s">
        <v>211</v>
      </c>
      <c r="B111" s="97"/>
      <c r="C111" s="97"/>
      <c r="D111" s="97"/>
      <c r="E111" s="97"/>
      <c r="F111" s="97"/>
      <c r="G111" s="98"/>
      <c r="H111" s="42">
        <f>SUM(H107:H110)</f>
        <v>25500</v>
      </c>
      <c r="I111" s="33"/>
    </row>
    <row r="112" spans="1:9" s="30" customFormat="1" ht="22.5">
      <c r="A112" s="105" t="s">
        <v>94</v>
      </c>
      <c r="B112" s="94" t="s">
        <v>144</v>
      </c>
      <c r="C112" s="60">
        <v>1</v>
      </c>
      <c r="D112" s="56" t="s">
        <v>86</v>
      </c>
      <c r="E112" s="55">
        <v>1</v>
      </c>
      <c r="F112" s="56" t="s">
        <v>83</v>
      </c>
      <c r="G112" s="27">
        <v>2548</v>
      </c>
      <c r="H112" s="28">
        <f>C112*E112*G112</f>
        <v>2548</v>
      </c>
      <c r="I112" s="29"/>
    </row>
    <row r="113" spans="1:9" s="30" customFormat="1" ht="22.5">
      <c r="A113" s="106"/>
      <c r="B113" s="95"/>
      <c r="C113" s="60">
        <v>14</v>
      </c>
      <c r="D113" s="56" t="s">
        <v>244</v>
      </c>
      <c r="E113" s="55">
        <v>1</v>
      </c>
      <c r="F113" s="56" t="s">
        <v>237</v>
      </c>
      <c r="G113" s="27">
        <v>2499</v>
      </c>
      <c r="H113" s="28">
        <f>C113*E113*G113</f>
        <v>34986</v>
      </c>
      <c r="I113" s="29"/>
    </row>
    <row r="114" spans="1:9" s="30" customFormat="1" ht="22.5">
      <c r="A114" s="106"/>
      <c r="B114" s="29" t="s">
        <v>263</v>
      </c>
      <c r="C114" s="61">
        <v>5</v>
      </c>
      <c r="D114" s="56" t="s">
        <v>64</v>
      </c>
      <c r="E114" s="55">
        <v>1</v>
      </c>
      <c r="F114" s="56" t="s">
        <v>14</v>
      </c>
      <c r="G114" s="27">
        <v>5999</v>
      </c>
      <c r="H114" s="28">
        <f t="shared" ref="H114:H119" si="8">C114*E114*G114</f>
        <v>29995</v>
      </c>
      <c r="I114" s="29"/>
    </row>
    <row r="115" spans="1:9" s="30" customFormat="1" ht="22.5">
      <c r="A115" s="106"/>
      <c r="B115" s="29" t="s">
        <v>145</v>
      </c>
      <c r="C115" s="60">
        <v>10</v>
      </c>
      <c r="D115" s="56" t="s">
        <v>64</v>
      </c>
      <c r="E115" s="55">
        <v>1</v>
      </c>
      <c r="F115" s="56" t="s">
        <v>14</v>
      </c>
      <c r="G115" s="27">
        <v>2999</v>
      </c>
      <c r="H115" s="28">
        <f t="shared" si="8"/>
        <v>29990</v>
      </c>
      <c r="I115" s="29" t="s">
        <v>146</v>
      </c>
    </row>
    <row r="116" spans="1:9" s="30" customFormat="1" ht="22.5">
      <c r="A116" s="106"/>
      <c r="B116" s="29" t="s">
        <v>264</v>
      </c>
      <c r="C116" s="44">
        <v>50</v>
      </c>
      <c r="D116" s="29" t="s">
        <v>86</v>
      </c>
      <c r="E116" s="29">
        <v>1</v>
      </c>
      <c r="F116" s="29" t="s">
        <v>83</v>
      </c>
      <c r="G116" s="27"/>
      <c r="H116" s="28"/>
      <c r="I116" s="29"/>
    </row>
    <row r="117" spans="1:9" s="30" customFormat="1" ht="22.5">
      <c r="A117" s="106"/>
      <c r="B117" s="29" t="s">
        <v>104</v>
      </c>
      <c r="C117" s="60">
        <v>20</v>
      </c>
      <c r="D117" s="56" t="s">
        <v>105</v>
      </c>
      <c r="E117" s="55">
        <v>1</v>
      </c>
      <c r="F117" s="56" t="s">
        <v>83</v>
      </c>
      <c r="G117" s="27">
        <v>30</v>
      </c>
      <c r="H117" s="28">
        <v>0</v>
      </c>
      <c r="I117" s="29"/>
    </row>
    <row r="118" spans="1:9" s="30" customFormat="1" ht="22.5">
      <c r="A118" s="106"/>
      <c r="B118" s="29" t="s">
        <v>93</v>
      </c>
      <c r="C118" s="60">
        <v>1</v>
      </c>
      <c r="D118" s="56" t="s">
        <v>83</v>
      </c>
      <c r="E118" s="55">
        <v>1</v>
      </c>
      <c r="F118" s="56" t="s">
        <v>83</v>
      </c>
      <c r="G118" s="27">
        <v>41920</v>
      </c>
      <c r="H118" s="28">
        <f t="shared" si="8"/>
        <v>41920</v>
      </c>
      <c r="I118" s="29"/>
    </row>
    <row r="119" spans="1:9" s="30" customFormat="1" ht="22.5">
      <c r="A119" s="106"/>
      <c r="B119" s="29" t="s">
        <v>95</v>
      </c>
      <c r="C119" s="62">
        <v>3</v>
      </c>
      <c r="D119" s="56" t="s">
        <v>96</v>
      </c>
      <c r="E119" s="55">
        <v>1</v>
      </c>
      <c r="F119" s="56" t="s">
        <v>83</v>
      </c>
      <c r="G119" s="27">
        <v>1200</v>
      </c>
      <c r="H119" s="28">
        <f t="shared" si="8"/>
        <v>3600</v>
      </c>
      <c r="I119" s="29"/>
    </row>
    <row r="120" spans="1:9" s="30" customFormat="1" ht="22.5">
      <c r="A120" s="118" t="s">
        <v>212</v>
      </c>
      <c r="B120" s="119"/>
      <c r="C120" s="119"/>
      <c r="D120" s="119"/>
      <c r="E120" s="119"/>
      <c r="F120" s="119"/>
      <c r="G120" s="120"/>
      <c r="H120" s="42">
        <f>SUM(H112:H119)</f>
        <v>143039</v>
      </c>
      <c r="I120" s="33"/>
    </row>
    <row r="121" spans="1:9" s="30" customFormat="1" ht="22.5">
      <c r="A121" s="105" t="s">
        <v>65</v>
      </c>
      <c r="B121" s="29" t="s">
        <v>66</v>
      </c>
      <c r="C121" s="55">
        <v>1</v>
      </c>
      <c r="D121" s="56" t="s">
        <v>83</v>
      </c>
      <c r="E121" s="55">
        <v>1</v>
      </c>
      <c r="F121" s="56" t="s">
        <v>14</v>
      </c>
      <c r="G121" s="28">
        <v>500</v>
      </c>
      <c r="H121" s="28">
        <f>C121*E121*G121</f>
        <v>500</v>
      </c>
      <c r="I121" s="29"/>
    </row>
    <row r="122" spans="1:9" s="30" customFormat="1" ht="22.5">
      <c r="A122" s="106"/>
      <c r="B122" s="29" t="s">
        <v>156</v>
      </c>
      <c r="C122" s="55">
        <v>6</v>
      </c>
      <c r="D122" s="56" t="s">
        <v>11</v>
      </c>
      <c r="E122" s="55">
        <v>1</v>
      </c>
      <c r="F122" s="56" t="s">
        <v>17</v>
      </c>
      <c r="G122" s="28">
        <v>150</v>
      </c>
      <c r="H122" s="28">
        <f>C122*E122*G122</f>
        <v>900</v>
      </c>
      <c r="I122" s="29"/>
    </row>
    <row r="123" spans="1:9" s="30" customFormat="1" ht="22.5">
      <c r="A123" s="106"/>
      <c r="B123" s="63" t="s">
        <v>67</v>
      </c>
      <c r="C123" s="64">
        <v>5</v>
      </c>
      <c r="D123" s="65" t="s">
        <v>11</v>
      </c>
      <c r="E123" s="64">
        <v>1</v>
      </c>
      <c r="F123" s="65" t="s">
        <v>17</v>
      </c>
      <c r="G123" s="66">
        <v>800</v>
      </c>
      <c r="H123" s="66">
        <f>C123*E123*G123</f>
        <v>4000</v>
      </c>
      <c r="I123" s="63" t="s">
        <v>68</v>
      </c>
    </row>
    <row r="124" spans="1:9" s="30" customFormat="1" ht="22.5">
      <c r="A124" s="102" t="s">
        <v>213</v>
      </c>
      <c r="B124" s="102"/>
      <c r="C124" s="102"/>
      <c r="D124" s="102"/>
      <c r="E124" s="102"/>
      <c r="F124" s="102"/>
      <c r="G124" s="102"/>
      <c r="H124" s="42">
        <f>SUM(H121:H123)</f>
        <v>5400</v>
      </c>
      <c r="I124" s="33"/>
    </row>
    <row r="125" spans="1:9" s="67" customFormat="1" ht="17.25" customHeight="1">
      <c r="A125" s="105" t="s">
        <v>219</v>
      </c>
      <c r="B125" s="29" t="s">
        <v>89</v>
      </c>
      <c r="C125" s="33">
        <v>6</v>
      </c>
      <c r="D125" s="29" t="s">
        <v>77</v>
      </c>
      <c r="E125" s="29">
        <v>1</v>
      </c>
      <c r="F125" s="29" t="s">
        <v>14</v>
      </c>
      <c r="G125" s="80">
        <v>2500</v>
      </c>
      <c r="H125" s="28">
        <f t="shared" ref="H125:H132" si="9">C125*E125*G125</f>
        <v>15000</v>
      </c>
      <c r="I125" s="29"/>
    </row>
    <row r="126" spans="1:9" s="67" customFormat="1" ht="17.25" customHeight="1">
      <c r="A126" s="106"/>
      <c r="B126" s="29" t="s">
        <v>90</v>
      </c>
      <c r="C126" s="29">
        <v>1</v>
      </c>
      <c r="D126" s="29" t="s">
        <v>83</v>
      </c>
      <c r="E126" s="29">
        <v>1</v>
      </c>
      <c r="F126" s="29" t="s">
        <v>83</v>
      </c>
      <c r="G126" s="66">
        <v>5000</v>
      </c>
      <c r="H126" s="28">
        <f t="shared" si="9"/>
        <v>5000</v>
      </c>
      <c r="I126" s="68"/>
    </row>
    <row r="127" spans="1:9" s="67" customFormat="1" ht="17.25" customHeight="1">
      <c r="A127" s="106"/>
      <c r="B127" s="29" t="s">
        <v>91</v>
      </c>
      <c r="C127" s="29">
        <v>1</v>
      </c>
      <c r="D127" s="29" t="s">
        <v>83</v>
      </c>
      <c r="E127" s="29">
        <v>1</v>
      </c>
      <c r="F127" s="29" t="s">
        <v>83</v>
      </c>
      <c r="G127" s="66">
        <v>5000</v>
      </c>
      <c r="H127" s="28">
        <f t="shared" si="9"/>
        <v>5000</v>
      </c>
      <c r="I127" s="68"/>
    </row>
    <row r="128" spans="1:9" s="67" customFormat="1" ht="17.25" customHeight="1">
      <c r="A128" s="106"/>
      <c r="B128" s="44" t="s">
        <v>245</v>
      </c>
      <c r="C128" s="47">
        <v>1</v>
      </c>
      <c r="D128" s="47" t="s">
        <v>246</v>
      </c>
      <c r="E128" s="47">
        <v>1</v>
      </c>
      <c r="F128" s="47" t="s">
        <v>237</v>
      </c>
      <c r="G128" s="81">
        <v>1200</v>
      </c>
      <c r="H128" s="46">
        <f t="shared" si="9"/>
        <v>1200</v>
      </c>
      <c r="I128" s="82"/>
    </row>
    <row r="129" spans="1:9" s="67" customFormat="1" ht="17.25" customHeight="1">
      <c r="A129" s="106"/>
      <c r="B129" s="29" t="s">
        <v>92</v>
      </c>
      <c r="C129" s="29">
        <v>2</v>
      </c>
      <c r="D129" s="29" t="s">
        <v>77</v>
      </c>
      <c r="E129" s="29">
        <v>1</v>
      </c>
      <c r="F129" s="29" t="s">
        <v>83</v>
      </c>
      <c r="G129" s="66">
        <v>4000</v>
      </c>
      <c r="H129" s="28">
        <f t="shared" si="9"/>
        <v>8000</v>
      </c>
      <c r="I129" s="68"/>
    </row>
    <row r="130" spans="1:9" s="67" customFormat="1" ht="17.25" customHeight="1">
      <c r="A130" s="106"/>
      <c r="B130" s="29" t="s">
        <v>102</v>
      </c>
      <c r="C130" s="29">
        <v>1</v>
      </c>
      <c r="D130" s="29" t="s">
        <v>83</v>
      </c>
      <c r="E130" s="29">
        <v>1</v>
      </c>
      <c r="F130" s="29" t="s">
        <v>78</v>
      </c>
      <c r="G130" s="66">
        <v>1000</v>
      </c>
      <c r="H130" s="28">
        <f t="shared" si="9"/>
        <v>1000</v>
      </c>
      <c r="I130" s="29" t="s">
        <v>155</v>
      </c>
    </row>
    <row r="131" spans="1:9" s="67" customFormat="1" ht="17.25" customHeight="1">
      <c r="A131" s="106"/>
      <c r="B131" s="29" t="s">
        <v>152</v>
      </c>
      <c r="C131" s="29">
        <v>1</v>
      </c>
      <c r="D131" s="29" t="s">
        <v>86</v>
      </c>
      <c r="E131" s="29">
        <v>1</v>
      </c>
      <c r="F131" s="29" t="s">
        <v>83</v>
      </c>
      <c r="G131" s="66">
        <v>750</v>
      </c>
      <c r="H131" s="28">
        <f t="shared" si="9"/>
        <v>750</v>
      </c>
      <c r="I131" s="29"/>
    </row>
    <row r="132" spans="1:9" s="67" customFormat="1" ht="17.25" customHeight="1">
      <c r="A132" s="106"/>
      <c r="B132" s="29" t="s">
        <v>153</v>
      </c>
      <c r="C132" s="29">
        <v>1</v>
      </c>
      <c r="D132" s="29" t="s">
        <v>154</v>
      </c>
      <c r="E132" s="29">
        <v>1</v>
      </c>
      <c r="F132" s="29" t="s">
        <v>83</v>
      </c>
      <c r="G132" s="28">
        <v>170</v>
      </c>
      <c r="H132" s="28">
        <f t="shared" si="9"/>
        <v>170</v>
      </c>
      <c r="I132" s="29"/>
    </row>
    <row r="133" spans="1:9" s="67" customFormat="1" ht="17.25" customHeight="1">
      <c r="A133" s="118" t="s">
        <v>220</v>
      </c>
      <c r="B133" s="119"/>
      <c r="C133" s="119"/>
      <c r="D133" s="119"/>
      <c r="E133" s="119"/>
      <c r="F133" s="119"/>
      <c r="G133" s="120"/>
      <c r="H133" s="42">
        <f>SUM(H125:H132)</f>
        <v>36120</v>
      </c>
      <c r="I133" s="33"/>
    </row>
    <row r="134" spans="1:9" ht="48" customHeight="1">
      <c r="A134" s="115" t="s">
        <v>116</v>
      </c>
      <c r="B134" s="115"/>
      <c r="C134" s="115"/>
      <c r="D134" s="115"/>
      <c r="E134" s="115"/>
      <c r="F134" s="115"/>
      <c r="G134" s="115"/>
      <c r="H134" s="69">
        <f>H27+H44+H59+H71+H81+H102+H106+H111+H120+H124+H133</f>
        <v>547910</v>
      </c>
      <c r="I134" s="70"/>
    </row>
    <row r="135" spans="1:9" ht="48" customHeight="1">
      <c r="A135" s="115" t="s">
        <v>117</v>
      </c>
      <c r="B135" s="115"/>
      <c r="C135" s="115"/>
      <c r="D135" s="115"/>
      <c r="E135" s="115"/>
      <c r="F135" s="115"/>
      <c r="G135" s="115"/>
      <c r="H135" s="69">
        <f>H134*0.1</f>
        <v>54791</v>
      </c>
      <c r="I135" s="70"/>
    </row>
    <row r="136" spans="1:9" ht="48" customHeight="1">
      <c r="A136" s="115" t="s">
        <v>118</v>
      </c>
      <c r="B136" s="115"/>
      <c r="C136" s="115"/>
      <c r="D136" s="115"/>
      <c r="E136" s="115"/>
      <c r="F136" s="115"/>
      <c r="G136" s="115"/>
      <c r="H136" s="69">
        <f>(H134+H135+H13)*0.06</f>
        <v>45207.203999999998</v>
      </c>
      <c r="I136" s="70"/>
    </row>
    <row r="137" spans="1:9" ht="48" customHeight="1">
      <c r="A137" s="115" t="s">
        <v>119</v>
      </c>
      <c r="B137" s="115"/>
      <c r="C137" s="115"/>
      <c r="D137" s="115"/>
      <c r="E137" s="115"/>
      <c r="F137" s="115"/>
      <c r="G137" s="115"/>
      <c r="H137" s="69">
        <f>H13+H134+H135+H136</f>
        <v>798660.60400000005</v>
      </c>
      <c r="I137" s="70"/>
    </row>
    <row r="138" spans="1:9">
      <c r="A138" s="112" t="s">
        <v>150</v>
      </c>
      <c r="B138" s="29" t="s">
        <v>147</v>
      </c>
      <c r="C138" s="29">
        <v>20</v>
      </c>
      <c r="D138" s="29" t="s">
        <v>139</v>
      </c>
      <c r="E138" s="29">
        <v>1</v>
      </c>
      <c r="F138" s="29" t="s">
        <v>83</v>
      </c>
      <c r="G138" s="29">
        <v>1499</v>
      </c>
      <c r="H138" s="28">
        <f>C138*E138*G138</f>
        <v>29980</v>
      </c>
      <c r="I138" s="68"/>
    </row>
    <row r="139" spans="1:9">
      <c r="A139" s="113"/>
      <c r="B139" s="29" t="s">
        <v>148</v>
      </c>
      <c r="C139" s="44">
        <v>50</v>
      </c>
      <c r="D139" s="29" t="s">
        <v>139</v>
      </c>
      <c r="E139" s="29">
        <v>1</v>
      </c>
      <c r="F139" s="29" t="s">
        <v>83</v>
      </c>
      <c r="G139" s="29">
        <v>349</v>
      </c>
      <c r="H139" s="28">
        <f t="shared" ref="H139:H140" si="10">C139*E139*G139</f>
        <v>17450</v>
      </c>
      <c r="I139" s="68"/>
    </row>
    <row r="140" spans="1:9">
      <c r="A140" s="113"/>
      <c r="B140" s="29" t="s">
        <v>149</v>
      </c>
      <c r="C140" s="29">
        <v>200</v>
      </c>
      <c r="D140" s="29" t="s">
        <v>139</v>
      </c>
      <c r="E140" s="29">
        <v>1</v>
      </c>
      <c r="F140" s="29" t="s">
        <v>83</v>
      </c>
      <c r="G140" s="29">
        <v>51.5</v>
      </c>
      <c r="H140" s="28">
        <f t="shared" si="10"/>
        <v>10300</v>
      </c>
      <c r="I140" s="68"/>
    </row>
    <row r="141" spans="1:9" ht="22.5">
      <c r="A141" s="114"/>
      <c r="B141" s="91" t="s">
        <v>151</v>
      </c>
      <c r="C141" s="91"/>
      <c r="D141" s="91"/>
      <c r="E141" s="91"/>
      <c r="F141" s="91"/>
      <c r="G141" s="91"/>
      <c r="H141" s="35">
        <f>SUM(H138:H140)</f>
        <v>57730</v>
      </c>
      <c r="I141" s="68"/>
    </row>
    <row r="142" spans="1:9" ht="22.5">
      <c r="A142" s="116" t="s">
        <v>216</v>
      </c>
      <c r="B142" s="116"/>
      <c r="C142" s="116"/>
      <c r="D142" s="116"/>
      <c r="E142" s="116"/>
      <c r="F142" s="116"/>
      <c r="G142" s="117"/>
      <c r="H142" s="72">
        <f>H137+H141</f>
        <v>856390.60400000005</v>
      </c>
      <c r="I142" s="68"/>
    </row>
    <row r="143" spans="1:9">
      <c r="D143" s="71"/>
      <c r="E143" s="71"/>
      <c r="F143" s="73"/>
      <c r="G143" s="71"/>
    </row>
    <row r="144" spans="1:9">
      <c r="D144" s="71"/>
      <c r="E144" s="71"/>
      <c r="F144" s="73"/>
      <c r="G144" s="71"/>
    </row>
    <row r="145" spans="4:7">
      <c r="D145" s="71"/>
      <c r="E145" s="71"/>
      <c r="F145" s="73"/>
      <c r="G145" s="71"/>
    </row>
    <row r="146" spans="4:7">
      <c r="D146" s="71"/>
      <c r="E146" s="71"/>
      <c r="F146" s="73"/>
      <c r="G146" s="71"/>
    </row>
    <row r="147" spans="4:7">
      <c r="D147" s="71"/>
      <c r="E147" s="71"/>
      <c r="F147" s="73"/>
      <c r="G147" s="71"/>
    </row>
    <row r="148" spans="4:7">
      <c r="D148" s="71"/>
      <c r="E148" s="71"/>
      <c r="F148" s="73"/>
      <c r="G148" s="71"/>
    </row>
    <row r="149" spans="4:7">
      <c r="D149" s="71"/>
      <c r="E149" s="71"/>
      <c r="F149" s="73"/>
      <c r="G149" s="71"/>
    </row>
    <row r="150" spans="4:7">
      <c r="D150" s="71"/>
      <c r="E150" s="71"/>
      <c r="F150" s="73"/>
      <c r="G150" s="71"/>
    </row>
    <row r="151" spans="4:7">
      <c r="D151" s="71"/>
      <c r="E151" s="71"/>
      <c r="F151" s="73"/>
      <c r="G151" s="71"/>
    </row>
    <row r="152" spans="4:7">
      <c r="D152" s="71"/>
      <c r="E152" s="71"/>
      <c r="F152" s="73"/>
      <c r="G152" s="71"/>
    </row>
    <row r="153" spans="4:7">
      <c r="D153" s="71"/>
      <c r="E153" s="71"/>
      <c r="F153" s="73"/>
      <c r="G153" s="71"/>
    </row>
    <row r="154" spans="4:7">
      <c r="D154" s="71"/>
      <c r="E154" s="71"/>
      <c r="F154" s="73"/>
      <c r="G154" s="71"/>
    </row>
    <row r="155" spans="4:7">
      <c r="D155" s="71"/>
      <c r="E155" s="71"/>
      <c r="F155" s="73"/>
      <c r="G155" s="71"/>
    </row>
    <row r="156" spans="4:7">
      <c r="D156" s="71"/>
      <c r="E156" s="71"/>
      <c r="F156" s="73"/>
      <c r="G156" s="71"/>
    </row>
    <row r="157" spans="4:7">
      <c r="D157" s="71"/>
      <c r="E157" s="71"/>
      <c r="F157" s="73"/>
      <c r="G157" s="71"/>
    </row>
    <row r="158" spans="4:7">
      <c r="D158" s="71"/>
      <c r="E158" s="71"/>
      <c r="F158" s="73"/>
      <c r="G158" s="71"/>
    </row>
    <row r="159" spans="4:7">
      <c r="D159" s="71"/>
      <c r="E159" s="71"/>
      <c r="F159" s="73"/>
      <c r="G159" s="71"/>
    </row>
    <row r="160" spans="4:7">
      <c r="D160" s="71"/>
      <c r="E160" s="71"/>
      <c r="F160" s="73"/>
      <c r="G160" s="71"/>
    </row>
    <row r="161" spans="4:7">
      <c r="D161" s="71"/>
      <c r="E161" s="71"/>
      <c r="F161" s="73"/>
      <c r="G161" s="71"/>
    </row>
    <row r="162" spans="4:7">
      <c r="D162" s="71"/>
      <c r="E162" s="71"/>
      <c r="F162" s="73"/>
      <c r="G162" s="71"/>
    </row>
    <row r="163" spans="4:7">
      <c r="D163" s="71"/>
      <c r="E163" s="71"/>
      <c r="F163" s="73"/>
      <c r="G163" s="71"/>
    </row>
    <row r="164" spans="4:7">
      <c r="D164" s="71"/>
      <c r="E164" s="71"/>
      <c r="F164" s="73"/>
      <c r="G164" s="71"/>
    </row>
    <row r="165" spans="4:7">
      <c r="D165" s="71"/>
      <c r="E165" s="71"/>
      <c r="F165" s="73"/>
      <c r="G165" s="71"/>
    </row>
    <row r="166" spans="4:7">
      <c r="D166" s="71"/>
      <c r="E166" s="71"/>
      <c r="F166" s="73"/>
      <c r="G166" s="71"/>
    </row>
    <row r="167" spans="4:7">
      <c r="D167" s="71"/>
      <c r="E167" s="71"/>
      <c r="F167" s="73"/>
      <c r="G167" s="71"/>
    </row>
    <row r="168" spans="4:7">
      <c r="D168" s="71"/>
      <c r="E168" s="71"/>
      <c r="F168" s="73"/>
      <c r="G168" s="71"/>
    </row>
    <row r="169" spans="4:7">
      <c r="D169" s="71"/>
      <c r="E169" s="71"/>
      <c r="F169" s="73"/>
      <c r="G169" s="71"/>
    </row>
    <row r="170" spans="4:7">
      <c r="D170" s="71"/>
      <c r="E170" s="71"/>
      <c r="F170" s="73"/>
      <c r="G170" s="71"/>
    </row>
    <row r="171" spans="4:7">
      <c r="D171" s="71"/>
      <c r="E171" s="71"/>
      <c r="F171" s="73"/>
      <c r="G171" s="71"/>
    </row>
    <row r="172" spans="4:7">
      <c r="D172" s="71"/>
      <c r="E172" s="71"/>
      <c r="F172" s="73"/>
      <c r="G172" s="71"/>
    </row>
    <row r="173" spans="4:7">
      <c r="D173" s="71"/>
      <c r="E173" s="71"/>
      <c r="F173" s="73"/>
      <c r="G173" s="71"/>
    </row>
    <row r="174" spans="4:7">
      <c r="D174" s="71"/>
      <c r="E174" s="71"/>
      <c r="F174" s="73"/>
      <c r="G174" s="71"/>
    </row>
    <row r="175" spans="4:7">
      <c r="D175" s="71"/>
      <c r="E175" s="71"/>
      <c r="F175" s="73"/>
      <c r="G175" s="71"/>
    </row>
    <row r="176" spans="4:7">
      <c r="D176" s="71"/>
      <c r="E176" s="71"/>
      <c r="F176" s="73"/>
      <c r="G176" s="71"/>
    </row>
    <row r="177" spans="4:7">
      <c r="D177" s="71"/>
      <c r="E177" s="71"/>
      <c r="F177" s="73"/>
      <c r="G177" s="71"/>
    </row>
    <row r="178" spans="4:7">
      <c r="D178" s="71"/>
      <c r="E178" s="71"/>
      <c r="F178" s="73"/>
      <c r="G178" s="71"/>
    </row>
    <row r="179" spans="4:7">
      <c r="D179" s="71"/>
      <c r="E179" s="71"/>
      <c r="F179" s="73"/>
      <c r="G179" s="71"/>
    </row>
    <row r="180" spans="4:7">
      <c r="D180" s="71"/>
      <c r="E180" s="71"/>
      <c r="F180" s="73"/>
      <c r="G180" s="71"/>
    </row>
    <row r="181" spans="4:7">
      <c r="D181" s="71"/>
      <c r="E181" s="71"/>
      <c r="F181" s="73"/>
      <c r="G181" s="71"/>
    </row>
    <row r="182" spans="4:7">
      <c r="D182" s="71"/>
      <c r="E182" s="71"/>
      <c r="F182" s="73"/>
      <c r="G182" s="71"/>
    </row>
    <row r="183" spans="4:7">
      <c r="D183" s="71"/>
      <c r="E183" s="71"/>
      <c r="F183" s="73"/>
      <c r="G183" s="71"/>
    </row>
    <row r="184" spans="4:7">
      <c r="D184" s="71"/>
      <c r="E184" s="71"/>
      <c r="F184" s="73"/>
      <c r="G184" s="71"/>
    </row>
    <row r="185" spans="4:7">
      <c r="D185" s="71"/>
      <c r="E185" s="71"/>
      <c r="F185" s="73"/>
      <c r="G185" s="71"/>
    </row>
    <row r="186" spans="4:7">
      <c r="D186" s="71"/>
      <c r="E186" s="71"/>
      <c r="F186" s="73"/>
      <c r="G186" s="71"/>
    </row>
    <row r="187" spans="4:7">
      <c r="D187" s="71"/>
      <c r="E187" s="71"/>
      <c r="F187" s="73"/>
      <c r="G187" s="71"/>
    </row>
    <row r="188" spans="4:7">
      <c r="D188" s="71"/>
      <c r="E188" s="71"/>
      <c r="F188" s="73"/>
      <c r="G188" s="71"/>
    </row>
    <row r="189" spans="4:7">
      <c r="D189" s="71"/>
      <c r="E189" s="71"/>
      <c r="F189" s="73"/>
      <c r="G189" s="71"/>
    </row>
    <row r="190" spans="4:7">
      <c r="D190" s="71"/>
      <c r="E190" s="71"/>
      <c r="F190" s="73"/>
      <c r="G190" s="71"/>
    </row>
    <row r="191" spans="4:7">
      <c r="D191" s="71"/>
      <c r="E191" s="71"/>
      <c r="F191" s="73"/>
      <c r="G191" s="71"/>
    </row>
    <row r="192" spans="4:7">
      <c r="D192" s="71"/>
      <c r="E192" s="71"/>
      <c r="F192" s="73"/>
      <c r="G192" s="71"/>
    </row>
    <row r="193" spans="4:7">
      <c r="D193" s="71"/>
      <c r="E193" s="71"/>
      <c r="F193" s="73"/>
      <c r="G193" s="71"/>
    </row>
    <row r="194" spans="4:7">
      <c r="D194" s="71"/>
      <c r="E194" s="71"/>
      <c r="F194" s="73"/>
      <c r="G194" s="71"/>
    </row>
    <row r="195" spans="4:7">
      <c r="D195" s="71"/>
      <c r="E195" s="71"/>
      <c r="F195" s="73"/>
      <c r="G195" s="71"/>
    </row>
    <row r="196" spans="4:7">
      <c r="D196" s="71"/>
      <c r="E196" s="71"/>
      <c r="F196" s="73"/>
      <c r="G196" s="71"/>
    </row>
    <row r="197" spans="4:7">
      <c r="D197" s="71"/>
      <c r="E197" s="71"/>
      <c r="F197" s="73"/>
      <c r="G197" s="71"/>
    </row>
    <row r="198" spans="4:7">
      <c r="D198" s="71"/>
      <c r="E198" s="71"/>
      <c r="F198" s="73"/>
      <c r="G198" s="71"/>
    </row>
    <row r="199" spans="4:7">
      <c r="D199" s="71"/>
      <c r="E199" s="71"/>
      <c r="F199" s="73"/>
      <c r="G199" s="71"/>
    </row>
    <row r="200" spans="4:7">
      <c r="D200" s="71"/>
      <c r="E200" s="71"/>
      <c r="F200" s="73"/>
      <c r="G200" s="71"/>
    </row>
    <row r="201" spans="4:7">
      <c r="D201" s="71"/>
      <c r="E201" s="71"/>
      <c r="F201" s="73"/>
      <c r="G201" s="71"/>
    </row>
    <row r="202" spans="4:7">
      <c r="D202" s="71"/>
      <c r="E202" s="71"/>
      <c r="F202" s="73"/>
      <c r="G202" s="71"/>
    </row>
    <row r="203" spans="4:7">
      <c r="D203" s="71"/>
      <c r="E203" s="71"/>
      <c r="F203" s="73"/>
      <c r="G203" s="71"/>
    </row>
    <row r="204" spans="4:7">
      <c r="D204" s="71"/>
      <c r="E204" s="71"/>
      <c r="F204" s="73"/>
      <c r="G204" s="71"/>
    </row>
    <row r="205" spans="4:7">
      <c r="D205" s="71"/>
      <c r="E205" s="71"/>
      <c r="F205" s="73"/>
      <c r="G205" s="71"/>
    </row>
    <row r="206" spans="4:7">
      <c r="D206" s="71"/>
      <c r="E206" s="71"/>
      <c r="F206" s="73"/>
      <c r="G206" s="71"/>
    </row>
    <row r="207" spans="4:7">
      <c r="D207" s="71"/>
      <c r="E207" s="71"/>
      <c r="F207" s="73"/>
      <c r="G207" s="71"/>
    </row>
    <row r="208" spans="4:7">
      <c r="D208" s="71"/>
      <c r="E208" s="71"/>
      <c r="F208" s="73"/>
      <c r="G208" s="71"/>
    </row>
    <row r="209" spans="4:7">
      <c r="D209" s="71"/>
      <c r="E209" s="71"/>
      <c r="F209" s="73"/>
      <c r="G209" s="71"/>
    </row>
    <row r="210" spans="4:7">
      <c r="D210" s="71"/>
      <c r="E210" s="71"/>
      <c r="F210" s="73"/>
      <c r="G210" s="71"/>
    </row>
    <row r="211" spans="4:7">
      <c r="D211" s="71"/>
      <c r="E211" s="71"/>
      <c r="F211" s="73"/>
      <c r="G211" s="71"/>
    </row>
    <row r="212" spans="4:7">
      <c r="D212" s="71"/>
      <c r="E212" s="71"/>
      <c r="F212" s="73"/>
      <c r="G212" s="71"/>
    </row>
    <row r="213" spans="4:7">
      <c r="D213" s="71"/>
      <c r="E213" s="71"/>
      <c r="F213" s="73"/>
      <c r="G213" s="71"/>
    </row>
    <row r="218" spans="4:7">
      <c r="D218" s="71"/>
      <c r="E218" s="71"/>
      <c r="F218" s="71"/>
      <c r="G218" s="71"/>
    </row>
    <row r="219" spans="4:7">
      <c r="D219" s="71"/>
      <c r="E219" s="71"/>
      <c r="F219" s="71"/>
      <c r="G219" s="71"/>
    </row>
    <row r="220" spans="4:7">
      <c r="D220" s="71"/>
      <c r="E220" s="71"/>
      <c r="F220" s="71"/>
      <c r="G220" s="71"/>
    </row>
    <row r="221" spans="4:7">
      <c r="D221" s="71"/>
      <c r="E221" s="71"/>
      <c r="F221" s="71"/>
      <c r="G221" s="71"/>
    </row>
    <row r="222" spans="4:7">
      <c r="D222" s="71"/>
      <c r="E222" s="71"/>
      <c r="F222" s="71"/>
      <c r="G222" s="71"/>
    </row>
    <row r="223" spans="4:7">
      <c r="D223" s="71"/>
      <c r="E223" s="71"/>
      <c r="F223" s="71"/>
      <c r="G223" s="71"/>
    </row>
    <row r="224" spans="4:7">
      <c r="D224" s="71"/>
      <c r="E224" s="71"/>
      <c r="F224" s="71"/>
      <c r="G224" s="71"/>
    </row>
    <row r="225" spans="4:7">
      <c r="D225" s="71"/>
      <c r="E225" s="71"/>
      <c r="F225" s="71"/>
      <c r="G225" s="71"/>
    </row>
    <row r="226" spans="4:7">
      <c r="D226" s="71"/>
      <c r="E226" s="71"/>
      <c r="F226" s="71"/>
      <c r="G226" s="71"/>
    </row>
    <row r="227" spans="4:7">
      <c r="D227" s="71"/>
      <c r="E227" s="71"/>
      <c r="F227" s="71"/>
      <c r="G227" s="71"/>
    </row>
    <row r="228" spans="4:7">
      <c r="D228" s="71"/>
      <c r="E228" s="71"/>
      <c r="F228" s="71"/>
      <c r="G228" s="71"/>
    </row>
    <row r="229" spans="4:7">
      <c r="D229" s="71"/>
      <c r="E229" s="71"/>
      <c r="F229" s="71"/>
      <c r="G229" s="71"/>
    </row>
    <row r="230" spans="4:7">
      <c r="D230" s="71"/>
      <c r="E230" s="71"/>
      <c r="F230" s="71"/>
      <c r="G230" s="71"/>
    </row>
    <row r="231" spans="4:7">
      <c r="D231" s="71"/>
      <c r="E231" s="71"/>
      <c r="F231" s="71"/>
      <c r="G231" s="71"/>
    </row>
    <row r="232" spans="4:7">
      <c r="D232" s="71"/>
      <c r="E232" s="71"/>
      <c r="F232" s="71"/>
      <c r="G232" s="71"/>
    </row>
    <row r="233" spans="4:7">
      <c r="D233" s="71"/>
      <c r="E233" s="71"/>
      <c r="F233" s="71"/>
      <c r="G233" s="71"/>
    </row>
    <row r="234" spans="4:7">
      <c r="D234" s="71"/>
      <c r="E234" s="71"/>
      <c r="F234" s="71"/>
      <c r="G234" s="71"/>
    </row>
    <row r="235" spans="4:7">
      <c r="D235" s="71"/>
      <c r="E235" s="71"/>
      <c r="F235" s="71"/>
      <c r="G235" s="71"/>
    </row>
    <row r="236" spans="4:7">
      <c r="D236" s="71"/>
      <c r="E236" s="71"/>
      <c r="F236" s="71"/>
      <c r="G236" s="71"/>
    </row>
    <row r="237" spans="4:7">
      <c r="D237" s="71"/>
      <c r="E237" s="71"/>
      <c r="F237" s="71"/>
      <c r="G237" s="71"/>
    </row>
    <row r="238" spans="4:7">
      <c r="D238" s="71"/>
      <c r="E238" s="71"/>
      <c r="F238" s="71"/>
      <c r="G238" s="71"/>
    </row>
    <row r="239" spans="4:7">
      <c r="D239" s="71"/>
      <c r="E239" s="71"/>
      <c r="F239" s="71"/>
      <c r="G239" s="71"/>
    </row>
    <row r="240" spans="4:7">
      <c r="D240" s="71"/>
      <c r="E240" s="71"/>
      <c r="F240" s="71"/>
      <c r="G240" s="71"/>
    </row>
    <row r="241" spans="4:7">
      <c r="D241" s="71"/>
      <c r="E241" s="71"/>
      <c r="F241" s="71"/>
      <c r="G241" s="71"/>
    </row>
    <row r="242" spans="4:7">
      <c r="D242" s="71"/>
      <c r="E242" s="71"/>
      <c r="F242" s="71"/>
      <c r="G242" s="71"/>
    </row>
    <row r="247" spans="4:7">
      <c r="D247" s="71"/>
      <c r="E247" s="71"/>
      <c r="F247" s="71"/>
      <c r="G247" s="71"/>
    </row>
    <row r="248" spans="4:7">
      <c r="D248" s="71"/>
      <c r="E248" s="71"/>
      <c r="F248" s="71"/>
      <c r="G248" s="71"/>
    </row>
    <row r="249" spans="4:7">
      <c r="D249" s="71"/>
      <c r="E249" s="71"/>
      <c r="F249" s="71"/>
      <c r="G249" s="71"/>
    </row>
    <row r="250" spans="4:7">
      <c r="D250" s="71"/>
      <c r="E250" s="71"/>
      <c r="F250" s="71"/>
      <c r="G250" s="71"/>
    </row>
    <row r="251" spans="4:7">
      <c r="D251" s="71"/>
      <c r="E251" s="71"/>
      <c r="F251" s="71"/>
      <c r="G251" s="71"/>
    </row>
    <row r="252" spans="4:7">
      <c r="D252" s="71"/>
      <c r="E252" s="71"/>
      <c r="F252" s="71"/>
      <c r="G252" s="71"/>
    </row>
    <row r="253" spans="4:7">
      <c r="D253" s="71"/>
      <c r="E253" s="71"/>
      <c r="F253" s="71"/>
      <c r="G253" s="71"/>
    </row>
    <row r="254" spans="4:7">
      <c r="D254" s="71"/>
      <c r="E254" s="71"/>
      <c r="F254" s="71"/>
      <c r="G254" s="71"/>
    </row>
    <row r="255" spans="4:7">
      <c r="D255" s="71"/>
      <c r="E255" s="71"/>
      <c r="F255" s="71"/>
      <c r="G255" s="71"/>
    </row>
    <row r="256" spans="4:7">
      <c r="D256" s="71"/>
      <c r="E256" s="71"/>
      <c r="F256" s="71"/>
      <c r="G256" s="71"/>
    </row>
    <row r="257" spans="4:7">
      <c r="D257" s="71"/>
      <c r="E257" s="71"/>
      <c r="F257" s="71"/>
      <c r="G257" s="71"/>
    </row>
    <row r="258" spans="4:7">
      <c r="D258" s="71"/>
      <c r="E258" s="71"/>
      <c r="F258" s="71"/>
      <c r="G258" s="71"/>
    </row>
    <row r="259" spans="4:7">
      <c r="D259" s="71"/>
      <c r="E259" s="71"/>
      <c r="F259" s="71"/>
      <c r="G259" s="71"/>
    </row>
    <row r="260" spans="4:7">
      <c r="D260" s="71"/>
      <c r="E260" s="71"/>
      <c r="F260" s="71"/>
      <c r="G260" s="71"/>
    </row>
    <row r="261" spans="4:7">
      <c r="D261" s="71"/>
      <c r="E261" s="71"/>
      <c r="F261" s="71"/>
      <c r="G261" s="71"/>
    </row>
    <row r="262" spans="4:7">
      <c r="D262" s="71"/>
      <c r="E262" s="71"/>
      <c r="F262" s="71"/>
      <c r="G262" s="71"/>
    </row>
    <row r="263" spans="4:7">
      <c r="D263" s="71"/>
      <c r="E263" s="71"/>
      <c r="F263" s="71"/>
      <c r="G263" s="71"/>
    </row>
    <row r="264" spans="4:7">
      <c r="D264" s="71"/>
      <c r="E264" s="71"/>
      <c r="F264" s="71"/>
      <c r="G264" s="71"/>
    </row>
    <row r="265" spans="4:7">
      <c r="D265" s="71"/>
      <c r="E265" s="71"/>
      <c r="F265" s="71"/>
      <c r="G265" s="71"/>
    </row>
    <row r="266" spans="4:7">
      <c r="D266" s="71"/>
      <c r="E266" s="71"/>
      <c r="F266" s="71"/>
      <c r="G266" s="71"/>
    </row>
    <row r="267" spans="4:7">
      <c r="D267" s="71"/>
      <c r="E267" s="71"/>
      <c r="F267" s="71"/>
      <c r="G267" s="71"/>
    </row>
    <row r="268" spans="4:7">
      <c r="D268" s="71"/>
      <c r="E268" s="71"/>
      <c r="F268" s="71"/>
      <c r="G268" s="71"/>
    </row>
    <row r="269" spans="4:7">
      <c r="D269" s="71"/>
      <c r="E269" s="71"/>
      <c r="F269" s="71"/>
      <c r="G269" s="71"/>
    </row>
    <row r="270" spans="4:7">
      <c r="D270" s="71"/>
      <c r="E270" s="71"/>
      <c r="F270" s="71"/>
      <c r="G270" s="71"/>
    </row>
    <row r="271" spans="4:7">
      <c r="D271" s="71"/>
      <c r="E271" s="71"/>
      <c r="F271" s="71"/>
      <c r="G271" s="71"/>
    </row>
    <row r="272" spans="4:7">
      <c r="D272" s="71"/>
      <c r="E272" s="71"/>
      <c r="F272" s="71"/>
      <c r="G272" s="71"/>
    </row>
    <row r="273" spans="4:7">
      <c r="D273" s="71"/>
      <c r="E273" s="71"/>
      <c r="F273" s="71"/>
      <c r="G273" s="71"/>
    </row>
    <row r="274" spans="4:7">
      <c r="D274" s="71"/>
      <c r="E274" s="71"/>
      <c r="F274" s="71"/>
      <c r="G274" s="71"/>
    </row>
    <row r="275" spans="4:7">
      <c r="D275" s="71"/>
      <c r="E275" s="71"/>
      <c r="F275" s="71"/>
      <c r="G275" s="71"/>
    </row>
    <row r="276" spans="4:7">
      <c r="D276" s="71"/>
      <c r="E276" s="71"/>
      <c r="F276" s="71"/>
      <c r="G276" s="71"/>
    </row>
    <row r="277" spans="4:7">
      <c r="D277" s="71"/>
      <c r="E277" s="71"/>
      <c r="F277" s="71"/>
      <c r="G277" s="71"/>
    </row>
    <row r="278" spans="4:7">
      <c r="D278" s="71"/>
      <c r="E278" s="71"/>
      <c r="F278" s="71"/>
      <c r="G278" s="71"/>
    </row>
    <row r="279" spans="4:7">
      <c r="D279" s="71"/>
      <c r="E279" s="71"/>
      <c r="F279" s="71"/>
      <c r="G279" s="71"/>
    </row>
    <row r="280" spans="4:7">
      <c r="D280" s="71"/>
      <c r="E280" s="71"/>
      <c r="F280" s="71"/>
      <c r="G280" s="71"/>
    </row>
    <row r="281" spans="4:7">
      <c r="D281" s="71"/>
      <c r="E281" s="71"/>
      <c r="F281" s="71"/>
      <c r="G281" s="71"/>
    </row>
    <row r="282" spans="4:7">
      <c r="D282" s="71"/>
      <c r="E282" s="71"/>
      <c r="F282" s="71"/>
      <c r="G282" s="71"/>
    </row>
    <row r="283" spans="4:7">
      <c r="D283" s="71"/>
      <c r="E283" s="71"/>
      <c r="F283" s="71"/>
      <c r="G283" s="71"/>
    </row>
    <row r="284" spans="4:7">
      <c r="D284" s="71"/>
      <c r="E284" s="71"/>
      <c r="F284" s="71"/>
      <c r="G284" s="71"/>
    </row>
    <row r="285" spans="4:7">
      <c r="D285" s="71"/>
      <c r="E285" s="71"/>
      <c r="F285" s="71"/>
      <c r="G285" s="71"/>
    </row>
  </sheetData>
  <mergeCells count="43">
    <mergeCell ref="A60:A70"/>
    <mergeCell ref="A71:G71"/>
    <mergeCell ref="A72:A80"/>
    <mergeCell ref="A81:G81"/>
    <mergeCell ref="A82:A101"/>
    <mergeCell ref="A102:G102"/>
    <mergeCell ref="A138:A141"/>
    <mergeCell ref="B141:G141"/>
    <mergeCell ref="A134:G134"/>
    <mergeCell ref="A142:G142"/>
    <mergeCell ref="A103:A105"/>
    <mergeCell ref="A106:G106"/>
    <mergeCell ref="A111:G111"/>
    <mergeCell ref="A112:A119"/>
    <mergeCell ref="A136:G136"/>
    <mergeCell ref="A137:G137"/>
    <mergeCell ref="A135:G135"/>
    <mergeCell ref="A120:G120"/>
    <mergeCell ref="A121:A123"/>
    <mergeCell ref="A124:G124"/>
    <mergeCell ref="A125:A132"/>
    <mergeCell ref="A133:G133"/>
    <mergeCell ref="B2:H2"/>
    <mergeCell ref="A1:J1"/>
    <mergeCell ref="B4:H4"/>
    <mergeCell ref="B5:H5"/>
    <mergeCell ref="B6:H6"/>
    <mergeCell ref="A14:A26"/>
    <mergeCell ref="A107:A110"/>
    <mergeCell ref="B112:B113"/>
    <mergeCell ref="A27:G27"/>
    <mergeCell ref="I7:I8"/>
    <mergeCell ref="B7:B8"/>
    <mergeCell ref="C7:F7"/>
    <mergeCell ref="G7:H7"/>
    <mergeCell ref="A13:G13"/>
    <mergeCell ref="A10:F10"/>
    <mergeCell ref="A12:F12"/>
    <mergeCell ref="A7:A8"/>
    <mergeCell ref="A44:G44"/>
    <mergeCell ref="A45:A58"/>
    <mergeCell ref="A59:G59"/>
    <mergeCell ref="A28:A43"/>
  </mergeCells>
  <phoneticPr fontId="11" type="noConversion"/>
  <pageMargins left="0.7" right="0.7" top="0.75" bottom="0.75" header="0.3" footer="0.3"/>
  <pageSetup paperSize="9" scale="57" fitToHeight="0" orientation="landscape" horizontalDpi="300" verticalDpi="300" r:id="rId1"/>
  <rowBreaks count="2" manualBreakCount="2">
    <brk id="44" max="8" man="1"/>
    <brk id="81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69C2-38B7-468B-97E0-4D9221821F8E}">
  <dimension ref="A1"/>
  <sheetViews>
    <sheetView workbookViewId="0"/>
  </sheetViews>
  <sheetFormatPr defaultRowHeight="14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22"/>
  <sheetViews>
    <sheetView showGridLines="0" workbookViewId="0">
      <selection activeCell="J23" sqref="J23"/>
    </sheetView>
  </sheetViews>
  <sheetFormatPr defaultRowHeight="14"/>
  <cols>
    <col min="1" max="1" width="2.6640625" customWidth="1"/>
    <col min="3" max="3" width="16.75" customWidth="1"/>
    <col min="4" max="5" width="4.1640625" bestFit="1" customWidth="1"/>
    <col min="6" max="6" width="5.75" bestFit="1" customWidth="1"/>
    <col min="7" max="7" width="3.08203125" customWidth="1"/>
    <col min="8" max="13" width="14.25" customWidth="1"/>
  </cols>
  <sheetData>
    <row r="2" spans="2:13" ht="20">
      <c r="B2" s="13" t="s">
        <v>157</v>
      </c>
      <c r="C2" s="13" t="s">
        <v>158</v>
      </c>
      <c r="D2" s="13" t="s">
        <v>159</v>
      </c>
      <c r="E2" s="13" t="s">
        <v>160</v>
      </c>
      <c r="F2" s="13" t="s">
        <v>161</v>
      </c>
      <c r="H2" s="130" t="s">
        <v>197</v>
      </c>
      <c r="I2" s="130"/>
      <c r="J2" s="130"/>
      <c r="K2" s="130"/>
      <c r="L2" s="130"/>
      <c r="M2" s="130"/>
    </row>
    <row r="3" spans="2:13" ht="14.5">
      <c r="B3" s="122" t="s">
        <v>162</v>
      </c>
      <c r="C3" s="14" t="s">
        <v>163</v>
      </c>
      <c r="D3" s="14">
        <v>10</v>
      </c>
      <c r="E3" s="14">
        <v>300</v>
      </c>
      <c r="F3" s="14">
        <f t="shared" ref="F3:F20" si="0">D3*E3</f>
        <v>3000</v>
      </c>
      <c r="H3" s="18" t="s">
        <v>196</v>
      </c>
      <c r="I3" s="18" t="s">
        <v>195</v>
      </c>
      <c r="J3" s="18" t="s">
        <v>268</v>
      </c>
      <c r="K3" s="18" t="s">
        <v>194</v>
      </c>
      <c r="L3" s="18" t="s">
        <v>6</v>
      </c>
      <c r="M3" s="18" t="s">
        <v>193</v>
      </c>
    </row>
    <row r="4" spans="2:13">
      <c r="B4" s="122"/>
      <c r="C4" s="14" t="s">
        <v>164</v>
      </c>
      <c r="D4" s="14">
        <v>10</v>
      </c>
      <c r="E4" s="14">
        <v>270</v>
      </c>
      <c r="F4" s="14">
        <f t="shared" si="0"/>
        <v>2700</v>
      </c>
      <c r="H4" s="134">
        <v>1</v>
      </c>
      <c r="I4" s="135" t="s">
        <v>265</v>
      </c>
      <c r="J4" s="135"/>
      <c r="K4" s="134">
        <v>30</v>
      </c>
      <c r="L4" s="134">
        <v>100</v>
      </c>
      <c r="M4" s="136">
        <f>K4*L4</f>
        <v>3000</v>
      </c>
    </row>
    <row r="5" spans="2:13">
      <c r="B5" s="122"/>
      <c r="C5" s="14" t="s">
        <v>165</v>
      </c>
      <c r="D5" s="14">
        <v>10</v>
      </c>
      <c r="E5" s="14">
        <v>350</v>
      </c>
      <c r="F5" s="14">
        <f t="shared" si="0"/>
        <v>3500</v>
      </c>
      <c r="H5" s="134">
        <v>1</v>
      </c>
      <c r="I5" s="135" t="s">
        <v>266</v>
      </c>
      <c r="J5" s="135" t="s">
        <v>267</v>
      </c>
      <c r="K5" s="134">
        <v>10</v>
      </c>
      <c r="L5" s="134">
        <v>139</v>
      </c>
      <c r="M5" s="136">
        <f t="shared" ref="M5:M22" si="1">K5*L5</f>
        <v>1390</v>
      </c>
    </row>
    <row r="6" spans="2:13">
      <c r="B6" s="122"/>
      <c r="C6" s="14" t="s">
        <v>166</v>
      </c>
      <c r="D6" s="14">
        <v>10</v>
      </c>
      <c r="E6" s="14">
        <v>300</v>
      </c>
      <c r="F6" s="14">
        <f t="shared" si="0"/>
        <v>3000</v>
      </c>
      <c r="H6" s="134">
        <v>1</v>
      </c>
      <c r="I6" s="134"/>
      <c r="J6" s="134"/>
      <c r="K6" s="134"/>
      <c r="L6" s="134"/>
      <c r="M6" s="136">
        <f t="shared" si="1"/>
        <v>0</v>
      </c>
    </row>
    <row r="7" spans="2:13">
      <c r="B7" s="122"/>
      <c r="C7" s="14" t="s">
        <v>167</v>
      </c>
      <c r="D7" s="14">
        <v>15</v>
      </c>
      <c r="E7" s="14">
        <v>200</v>
      </c>
      <c r="F7" s="14">
        <f t="shared" si="0"/>
        <v>3000</v>
      </c>
      <c r="H7" s="134">
        <v>1</v>
      </c>
      <c r="I7" s="134"/>
      <c r="J7" s="134"/>
      <c r="K7" s="134"/>
      <c r="L7" s="134"/>
      <c r="M7" s="136">
        <f t="shared" si="1"/>
        <v>0</v>
      </c>
    </row>
    <row r="8" spans="2:13">
      <c r="B8" s="122"/>
      <c r="C8" s="14" t="s">
        <v>168</v>
      </c>
      <c r="D8" s="14">
        <v>10</v>
      </c>
      <c r="E8" s="14">
        <v>320</v>
      </c>
      <c r="F8" s="14">
        <f t="shared" si="0"/>
        <v>3200</v>
      </c>
      <c r="H8" s="134">
        <v>1</v>
      </c>
      <c r="I8" s="134"/>
      <c r="J8" s="134"/>
      <c r="K8" s="134"/>
      <c r="L8" s="134"/>
      <c r="M8" s="136">
        <f t="shared" si="1"/>
        <v>0</v>
      </c>
    </row>
    <row r="9" spans="2:13">
      <c r="B9" s="122"/>
      <c r="C9" s="14" t="s">
        <v>169</v>
      </c>
      <c r="D9" s="14">
        <v>10</v>
      </c>
      <c r="E9" s="14">
        <v>350</v>
      </c>
      <c r="F9" s="14">
        <f t="shared" si="0"/>
        <v>3500</v>
      </c>
      <c r="H9" s="134">
        <v>1</v>
      </c>
      <c r="I9" s="134"/>
      <c r="J9" s="134"/>
      <c r="K9" s="134"/>
      <c r="L9" s="134"/>
      <c r="M9" s="136">
        <f t="shared" si="1"/>
        <v>0</v>
      </c>
    </row>
    <row r="10" spans="2:13">
      <c r="B10" s="123" t="s">
        <v>170</v>
      </c>
      <c r="C10" s="14" t="s">
        <v>171</v>
      </c>
      <c r="D10" s="14">
        <v>5</v>
      </c>
      <c r="E10" s="14">
        <v>280</v>
      </c>
      <c r="F10" s="14">
        <f t="shared" si="0"/>
        <v>1400</v>
      </c>
      <c r="H10" s="134">
        <v>1</v>
      </c>
      <c r="I10" s="134"/>
      <c r="J10" s="134"/>
      <c r="K10" s="134"/>
      <c r="L10" s="134"/>
      <c r="M10" s="136">
        <f t="shared" si="1"/>
        <v>0</v>
      </c>
    </row>
    <row r="11" spans="2:13">
      <c r="B11" s="124"/>
      <c r="C11" s="14" t="s">
        <v>172</v>
      </c>
      <c r="D11" s="14">
        <v>5</v>
      </c>
      <c r="E11" s="14">
        <v>139</v>
      </c>
      <c r="F11" s="14">
        <f t="shared" si="0"/>
        <v>695</v>
      </c>
      <c r="H11" s="134">
        <v>1</v>
      </c>
      <c r="I11" s="135" t="s">
        <v>269</v>
      </c>
      <c r="J11" s="135" t="s">
        <v>270</v>
      </c>
      <c r="K11" s="134">
        <v>9</v>
      </c>
      <c r="L11" s="134">
        <v>99</v>
      </c>
      <c r="M11" s="136">
        <v>811</v>
      </c>
    </row>
    <row r="12" spans="2:13">
      <c r="B12" s="14" t="s">
        <v>173</v>
      </c>
      <c r="C12" s="14" t="s">
        <v>174</v>
      </c>
      <c r="D12" s="14">
        <v>20</v>
      </c>
      <c r="E12" s="14">
        <v>120</v>
      </c>
      <c r="F12" s="14">
        <f t="shared" si="0"/>
        <v>2400</v>
      </c>
      <c r="H12" s="134">
        <v>1</v>
      </c>
      <c r="I12" s="134"/>
      <c r="J12" s="134"/>
      <c r="K12" s="134"/>
      <c r="L12" s="134"/>
      <c r="M12" s="136">
        <f t="shared" si="1"/>
        <v>0</v>
      </c>
    </row>
    <row r="13" spans="2:13">
      <c r="B13" s="14" t="s">
        <v>175</v>
      </c>
      <c r="C13" s="14" t="s">
        <v>176</v>
      </c>
      <c r="D13" s="14">
        <v>15</v>
      </c>
      <c r="E13" s="14">
        <v>229</v>
      </c>
      <c r="F13" s="14">
        <f t="shared" si="0"/>
        <v>3435</v>
      </c>
      <c r="H13" s="134">
        <v>1</v>
      </c>
      <c r="I13" s="134"/>
      <c r="J13" s="134"/>
      <c r="K13" s="134"/>
      <c r="L13" s="134"/>
      <c r="M13" s="136">
        <f t="shared" si="1"/>
        <v>0</v>
      </c>
    </row>
    <row r="14" spans="2:13">
      <c r="B14" s="14" t="s">
        <v>177</v>
      </c>
      <c r="C14" s="14" t="s">
        <v>176</v>
      </c>
      <c r="D14" s="14">
        <v>15</v>
      </c>
      <c r="E14" s="14">
        <v>269</v>
      </c>
      <c r="F14" s="14">
        <f t="shared" si="0"/>
        <v>4035</v>
      </c>
      <c r="H14" s="134">
        <v>1</v>
      </c>
      <c r="I14" s="134"/>
      <c r="J14" s="134"/>
      <c r="K14" s="134"/>
      <c r="L14" s="134"/>
      <c r="M14" s="136">
        <f t="shared" si="1"/>
        <v>0</v>
      </c>
    </row>
    <row r="15" spans="2:13">
      <c r="B15" s="14" t="s">
        <v>178</v>
      </c>
      <c r="C15" s="14" t="s">
        <v>179</v>
      </c>
      <c r="D15" s="14">
        <v>10</v>
      </c>
      <c r="E15" s="14">
        <v>80</v>
      </c>
      <c r="F15" s="14">
        <f t="shared" si="0"/>
        <v>800</v>
      </c>
      <c r="H15" s="134">
        <v>1</v>
      </c>
      <c r="I15" s="135" t="s">
        <v>271</v>
      </c>
      <c r="J15" s="134"/>
      <c r="K15" s="134">
        <v>1</v>
      </c>
      <c r="L15" s="134">
        <v>159</v>
      </c>
      <c r="M15" s="136">
        <v>153</v>
      </c>
    </row>
    <row r="16" spans="2:13">
      <c r="B16" s="14" t="s">
        <v>180</v>
      </c>
      <c r="C16" s="14" t="s">
        <v>181</v>
      </c>
      <c r="D16" s="14">
        <v>20</v>
      </c>
      <c r="E16" s="14">
        <v>40</v>
      </c>
      <c r="F16" s="14">
        <f t="shared" si="0"/>
        <v>800</v>
      </c>
      <c r="H16" s="134">
        <v>1</v>
      </c>
      <c r="I16" s="134"/>
      <c r="J16" s="134"/>
      <c r="K16" s="134"/>
      <c r="L16" s="134"/>
      <c r="M16" s="136">
        <f t="shared" si="1"/>
        <v>0</v>
      </c>
    </row>
    <row r="17" spans="2:13">
      <c r="B17" s="14" t="s">
        <v>182</v>
      </c>
      <c r="C17" s="14" t="s">
        <v>183</v>
      </c>
      <c r="D17" s="14">
        <v>10</v>
      </c>
      <c r="E17" s="14">
        <v>269</v>
      </c>
      <c r="F17" s="14">
        <f>D17*E17</f>
        <v>2690</v>
      </c>
      <c r="H17" s="134">
        <v>1</v>
      </c>
      <c r="I17" s="134"/>
      <c r="J17" s="134"/>
      <c r="K17" s="134"/>
      <c r="L17" s="134"/>
      <c r="M17" s="136">
        <f t="shared" si="1"/>
        <v>0</v>
      </c>
    </row>
    <row r="18" spans="2:13">
      <c r="B18" s="14" t="s">
        <v>184</v>
      </c>
      <c r="C18" s="14" t="s">
        <v>185</v>
      </c>
      <c r="D18" s="14">
        <v>5</v>
      </c>
      <c r="E18" s="14">
        <v>155</v>
      </c>
      <c r="F18" s="14">
        <f>D18*E18</f>
        <v>775</v>
      </c>
      <c r="H18" s="134">
        <v>1</v>
      </c>
      <c r="I18" s="134"/>
      <c r="J18" s="134"/>
      <c r="K18" s="134"/>
      <c r="L18" s="134"/>
      <c r="M18" s="136">
        <f t="shared" si="1"/>
        <v>0</v>
      </c>
    </row>
    <row r="19" spans="2:13">
      <c r="B19" s="14" t="s">
        <v>186</v>
      </c>
      <c r="C19" s="14" t="s">
        <v>187</v>
      </c>
      <c r="D19" s="14">
        <v>10</v>
      </c>
      <c r="E19" s="14">
        <v>100</v>
      </c>
      <c r="F19" s="14">
        <f t="shared" si="0"/>
        <v>1000</v>
      </c>
      <c r="H19" s="134">
        <v>1</v>
      </c>
      <c r="I19" s="134"/>
      <c r="J19" s="134"/>
      <c r="K19" s="134"/>
      <c r="L19" s="134"/>
      <c r="M19" s="136">
        <f t="shared" si="1"/>
        <v>0</v>
      </c>
    </row>
    <row r="20" spans="2:13">
      <c r="B20" s="14" t="s">
        <v>188</v>
      </c>
      <c r="C20" s="14" t="s">
        <v>189</v>
      </c>
      <c r="D20" s="14">
        <v>10</v>
      </c>
      <c r="E20" s="14">
        <v>199</v>
      </c>
      <c r="F20" s="14">
        <f t="shared" si="0"/>
        <v>1990</v>
      </c>
      <c r="H20" s="134">
        <v>1</v>
      </c>
      <c r="I20" s="134"/>
      <c r="J20" s="134"/>
      <c r="K20" s="134"/>
      <c r="L20" s="134"/>
      <c r="M20" s="136">
        <f t="shared" si="1"/>
        <v>0</v>
      </c>
    </row>
    <row r="21" spans="2:13">
      <c r="B21" s="15"/>
      <c r="C21" s="15"/>
      <c r="D21" s="14">
        <f>SUM(D3:D20)</f>
        <v>200</v>
      </c>
      <c r="E21" s="15"/>
      <c r="F21" s="16">
        <f>SUM(F3:F20)</f>
        <v>41920</v>
      </c>
      <c r="M21" s="136">
        <f t="shared" si="1"/>
        <v>0</v>
      </c>
    </row>
    <row r="22" spans="2:13">
      <c r="M22" s="136">
        <f t="shared" si="1"/>
        <v>0</v>
      </c>
    </row>
  </sheetData>
  <mergeCells count="3">
    <mergeCell ref="B3:B9"/>
    <mergeCell ref="B10:B11"/>
    <mergeCell ref="H2:M2"/>
  </mergeCells>
  <phoneticPr fontId="1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activeCell="B20" sqref="B20"/>
    </sheetView>
  </sheetViews>
  <sheetFormatPr defaultColWidth="8.83203125" defaultRowHeight="14"/>
  <cols>
    <col min="2" max="2" width="44.33203125" customWidth="1"/>
  </cols>
  <sheetData>
    <row r="1" spans="1:10" ht="16.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4</v>
      </c>
      <c r="H1" s="1" t="s">
        <v>6</v>
      </c>
      <c r="I1" s="1" t="s">
        <v>7</v>
      </c>
      <c r="J1" s="1" t="s">
        <v>8</v>
      </c>
    </row>
    <row r="2" spans="1:10" ht="16.5">
      <c r="A2" s="128" t="s">
        <v>35</v>
      </c>
      <c r="B2" s="6" t="s">
        <v>36</v>
      </c>
      <c r="C2" s="8"/>
      <c r="D2" s="7">
        <v>0</v>
      </c>
      <c r="E2" s="7" t="s">
        <v>16</v>
      </c>
      <c r="F2" s="7">
        <v>1</v>
      </c>
      <c r="G2" s="7" t="s">
        <v>17</v>
      </c>
      <c r="H2" s="9">
        <v>700</v>
      </c>
      <c r="I2" s="11">
        <f t="shared" ref="I2:I11" si="0">D2*F2*H2</f>
        <v>0</v>
      </c>
      <c r="J2" s="12"/>
    </row>
    <row r="3" spans="1:10" ht="16.5">
      <c r="A3" s="128"/>
      <c r="B3" s="6" t="s">
        <v>37</v>
      </c>
      <c r="C3" s="8"/>
      <c r="D3" s="7">
        <v>0</v>
      </c>
      <c r="E3" s="7" t="s">
        <v>16</v>
      </c>
      <c r="F3" s="7">
        <v>1</v>
      </c>
      <c r="G3" s="7" t="s">
        <v>17</v>
      </c>
      <c r="H3" s="9">
        <v>500</v>
      </c>
      <c r="I3" s="11">
        <f t="shared" si="0"/>
        <v>0</v>
      </c>
      <c r="J3" s="12"/>
    </row>
    <row r="4" spans="1:10" ht="16.5">
      <c r="A4" s="128"/>
      <c r="B4" s="6" t="s">
        <v>38</v>
      </c>
      <c r="C4" s="8"/>
      <c r="D4" s="7">
        <v>0</v>
      </c>
      <c r="E4" s="7" t="s">
        <v>16</v>
      </c>
      <c r="F4" s="7">
        <v>1</v>
      </c>
      <c r="G4" s="7" t="s">
        <v>17</v>
      </c>
      <c r="H4" s="9">
        <v>1500</v>
      </c>
      <c r="I4" s="11">
        <f t="shared" si="0"/>
        <v>0</v>
      </c>
      <c r="J4" s="12"/>
    </row>
    <row r="5" spans="1:10" ht="16.5">
      <c r="A5" s="128"/>
      <c r="B5" s="6" t="s">
        <v>39</v>
      </c>
      <c r="C5" s="8"/>
      <c r="D5" s="7">
        <v>0</v>
      </c>
      <c r="E5" s="7" t="s">
        <v>16</v>
      </c>
      <c r="F5" s="7">
        <v>1</v>
      </c>
      <c r="G5" s="7" t="s">
        <v>17</v>
      </c>
      <c r="H5" s="9">
        <v>1000</v>
      </c>
      <c r="I5" s="11">
        <f t="shared" si="0"/>
        <v>0</v>
      </c>
      <c r="J5" s="12"/>
    </row>
    <row r="6" spans="1:10" ht="16.5">
      <c r="A6" s="128"/>
      <c r="B6" s="6" t="s">
        <v>40</v>
      </c>
      <c r="C6" s="8"/>
      <c r="D6" s="7">
        <v>0</v>
      </c>
      <c r="E6" s="7" t="s">
        <v>16</v>
      </c>
      <c r="F6" s="7">
        <v>1</v>
      </c>
      <c r="G6" s="7" t="s">
        <v>17</v>
      </c>
      <c r="H6" s="9">
        <v>500</v>
      </c>
      <c r="I6" s="11">
        <f t="shared" si="0"/>
        <v>0</v>
      </c>
      <c r="J6" s="12"/>
    </row>
    <row r="7" spans="1:10" ht="16.5">
      <c r="A7" s="128"/>
      <c r="B7" s="6" t="s">
        <v>41</v>
      </c>
      <c r="C7" s="8"/>
      <c r="D7" s="7">
        <v>0</v>
      </c>
      <c r="E7" s="7" t="s">
        <v>42</v>
      </c>
      <c r="F7" s="7">
        <v>1</v>
      </c>
      <c r="G7" s="7" t="s">
        <v>17</v>
      </c>
      <c r="H7" s="9">
        <v>100</v>
      </c>
      <c r="I7" s="11">
        <f t="shared" si="0"/>
        <v>0</v>
      </c>
      <c r="J7" s="12"/>
    </row>
    <row r="8" spans="1:10" ht="16.5">
      <c r="A8" s="128"/>
      <c r="B8" s="6" t="s">
        <v>43</v>
      </c>
      <c r="C8" s="8"/>
      <c r="D8" s="7">
        <v>0</v>
      </c>
      <c r="E8" s="7" t="s">
        <v>16</v>
      </c>
      <c r="F8" s="7">
        <v>1</v>
      </c>
      <c r="G8" s="7" t="s">
        <v>17</v>
      </c>
      <c r="H8" s="9">
        <v>50</v>
      </c>
      <c r="I8" s="11">
        <f t="shared" si="0"/>
        <v>0</v>
      </c>
      <c r="J8" s="12"/>
    </row>
    <row r="9" spans="1:10" ht="16.5">
      <c r="A9" s="128"/>
      <c r="B9" s="6" t="s">
        <v>44</v>
      </c>
      <c r="C9" s="8"/>
      <c r="D9" s="7">
        <v>0</v>
      </c>
      <c r="E9" s="7" t="s">
        <v>16</v>
      </c>
      <c r="F9" s="7">
        <v>1</v>
      </c>
      <c r="G9" s="7" t="s">
        <v>17</v>
      </c>
      <c r="H9" s="9">
        <v>500</v>
      </c>
      <c r="I9" s="11">
        <f t="shared" si="0"/>
        <v>0</v>
      </c>
      <c r="J9" s="12"/>
    </row>
    <row r="10" spans="1:10" ht="16.5">
      <c r="A10" s="128"/>
      <c r="B10" s="6" t="s">
        <v>21</v>
      </c>
      <c r="C10" s="8"/>
      <c r="D10" s="7">
        <v>0</v>
      </c>
      <c r="E10" s="7" t="s">
        <v>16</v>
      </c>
      <c r="F10" s="7">
        <v>1</v>
      </c>
      <c r="G10" s="7" t="s">
        <v>17</v>
      </c>
      <c r="H10" s="9">
        <v>700</v>
      </c>
      <c r="I10" s="11">
        <f t="shared" si="0"/>
        <v>0</v>
      </c>
      <c r="J10" s="12"/>
    </row>
    <row r="11" spans="1:10" ht="16.5">
      <c r="A11" s="128"/>
      <c r="B11" s="6" t="s">
        <v>49</v>
      </c>
      <c r="C11" s="8"/>
      <c r="D11" s="7">
        <v>0</v>
      </c>
      <c r="E11" s="7" t="s">
        <v>11</v>
      </c>
      <c r="F11" s="7">
        <v>2</v>
      </c>
      <c r="G11" s="7" t="s">
        <v>17</v>
      </c>
      <c r="H11" s="9">
        <v>400</v>
      </c>
      <c r="I11" s="11">
        <f t="shared" si="0"/>
        <v>0</v>
      </c>
      <c r="J11" s="5"/>
    </row>
    <row r="12" spans="1:10">
      <c r="A12" s="128"/>
      <c r="B12" s="125" t="s">
        <v>35</v>
      </c>
      <c r="C12" s="126"/>
      <c r="D12" s="126"/>
      <c r="E12" s="126"/>
      <c r="F12" s="126"/>
      <c r="G12" s="126"/>
      <c r="H12" s="127"/>
      <c r="I12" s="10">
        <f>SUM(I2:I10)</f>
        <v>0</v>
      </c>
      <c r="J12" s="12"/>
    </row>
  </sheetData>
  <mergeCells count="2">
    <mergeCell ref="B12:H12"/>
    <mergeCell ref="A2:A12"/>
  </mergeCells>
  <phoneticPr fontId="10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6"/>
  <sheetViews>
    <sheetView workbookViewId="0">
      <selection activeCell="B1" sqref="B1"/>
    </sheetView>
  </sheetViews>
  <sheetFormatPr defaultRowHeight="30" customHeight="1"/>
  <cols>
    <col min="1" max="1" width="5.83203125" customWidth="1"/>
    <col min="2" max="6" width="17.75" customWidth="1"/>
  </cols>
  <sheetData>
    <row r="1" spans="2:6" ht="11.5" customHeight="1"/>
    <row r="2" spans="2:6" ht="30" customHeight="1">
      <c r="B2" s="130" t="s">
        <v>197</v>
      </c>
      <c r="C2" s="130"/>
      <c r="D2" s="130"/>
      <c r="E2" s="130"/>
      <c r="F2" s="130"/>
    </row>
    <row r="3" spans="2:6" ht="30" customHeight="1">
      <c r="B3" s="18" t="s">
        <v>196</v>
      </c>
      <c r="C3" s="18" t="s">
        <v>195</v>
      </c>
      <c r="D3" s="18" t="s">
        <v>194</v>
      </c>
      <c r="E3" s="18" t="s">
        <v>6</v>
      </c>
      <c r="F3" s="18" t="s">
        <v>193</v>
      </c>
    </row>
    <row r="4" spans="2:6" ht="30" customHeight="1">
      <c r="B4" s="131">
        <v>1</v>
      </c>
      <c r="C4" s="132" t="s">
        <v>147</v>
      </c>
      <c r="D4" s="131">
        <v>20</v>
      </c>
      <c r="E4" s="133">
        <v>1499</v>
      </c>
      <c r="F4" s="133">
        <f>D4*E4</f>
        <v>29980</v>
      </c>
    </row>
    <row r="5" spans="2:6" ht="30" customHeight="1">
      <c r="B5" s="131">
        <v>2</v>
      </c>
      <c r="C5" s="132" t="s">
        <v>149</v>
      </c>
      <c r="D5" s="131">
        <v>200</v>
      </c>
      <c r="E5" s="133">
        <v>51.5</v>
      </c>
      <c r="F5" s="133">
        <f>D5*E5</f>
        <v>10300</v>
      </c>
    </row>
    <row r="6" spans="2:6" ht="30" customHeight="1">
      <c r="B6" s="129" t="s">
        <v>192</v>
      </c>
      <c r="C6" s="129"/>
      <c r="D6" s="129"/>
      <c r="E6" s="129"/>
      <c r="F6" s="17">
        <f>SUM(F4:F5)</f>
        <v>40280</v>
      </c>
    </row>
  </sheetData>
  <mergeCells count="2">
    <mergeCell ref="B6:E6"/>
    <mergeCell ref="B2:F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更正报价单</vt:lpstr>
      <vt:lpstr>签到表</vt:lpstr>
      <vt:lpstr>口红机器内采买明细</vt:lpstr>
      <vt:lpstr>灯光费用</vt:lpstr>
      <vt:lpstr>360内部采购</vt:lpstr>
      <vt:lpstr>更正报价单!Print_Area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王骞</dc:creator>
  <cp:lastModifiedBy>Windows 用户</cp:lastModifiedBy>
  <cp:lastPrinted>2019-01-22T12:18:48Z</cp:lastPrinted>
  <dcterms:created xsi:type="dcterms:W3CDTF">2006-09-16T00:00:00Z</dcterms:created>
  <dcterms:modified xsi:type="dcterms:W3CDTF">2019-02-28T11:13:34Z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