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9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<sst xmlns="http://schemas.openxmlformats.org/spreadsheetml/2006/main" count="92">
  <si>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</si>
  <si>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</si>
  <si>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</si>
  <si>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</si>
  <si>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</si>
  <si>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</si>
  <si>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</si>
  <si>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</si>
  <si>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</si>
  <si>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</si>
  <si>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</si>
  <si>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</si>
  <si>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</si>
  <si>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</si>
  <si>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</si>
  <si>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</si>
  <si>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给客户送物料</t>
  </si>
  <si>
    <t>可用项目：租车费、大交通、过路费、过桥费。
加油费（仅试驾活动可用，且只可使用活动当时当地的加油票）</t>
  </si>
  <si>
    <t>给客户送活动视频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</si>
  <si>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</si>
  <si>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</si>
  <si>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</si>
  <si>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</si>
  <si>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</si>
  <si>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</si>
  <si>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</si>
  <si>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</si>
  <si>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</si>
  <si>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</si>
  <si>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</si>
  <si>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</si>
  <si>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</si>
  <si>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</si>
  <si>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</si>
  <si>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</si>
  <si>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</si>
  <si>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</si>
  <si>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</si>
  <si>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</si>
  <si>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</si>
  <si>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</si>
  <si>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</si>
  <si>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</si>
  <si>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</si>
  <si>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</si>
  <si>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</si>
  <si>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</si>
  <si>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</si>
  <si>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</si>
  <si>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</si>
  <si>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</si>
  <si>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</si>
  <si>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</si>
  <si>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</si>
  <si>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</si>
  <si>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</si>
  <si>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</si>
  <si>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</si>
  <si>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</si>
  <si>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</si>
  <si>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</si>
  <si>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</si>
  <si>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</si>
  <si>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</si>
  <si>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</si>
  <si>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</si>
  <si>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</si>
  <si>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</si>
  <si>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</si>
  <si>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</si>
  <si>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</si>
  <si>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</si>
  <si>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</si>
  <si>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</si>
  <si>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</si>
  <si>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</si>
  <si>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</si>
  <si>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</si>
  <si>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</si>
  <si>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</si>
  <si>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</si>
  <si>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</si>
  <si>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</si>
  <si>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</si>
  <si>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</si>
  <si>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</si>
  <si>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</si>
  <si>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</si>
  <si>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</si>
  <si>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</si>
  <si>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周五</t>
  </si>
  <si>
    <t>周六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</si>
</sst>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5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0" fontId="26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C3" sqref="$A2:$XFD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19</v>
      </c>
      <c r="G8" s="63">
        <v>0</v>
      </c>
      <c r="H8" s="63">
        <f t="shared" ref="H8:H45" si="0">F8+G8</f>
        <v>19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13</v>
      </c>
      <c r="G9" s="63">
        <v>0</v>
      </c>
      <c r="H9" s="63">
        <f t="shared" si="0"/>
        <v>13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19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32</v>
      </c>
      <c r="G13" s="67">
        <f t="shared" ref="G13:H13" si="1">SUM(G8:G12)</f>
        <v>0</v>
      </c>
      <c r="H13" s="67">
        <f t="shared" si="1"/>
        <v>32</v>
      </c>
      <c r="I13" s="87"/>
      <c r="J13" s="88"/>
    </row>
    <row r="14" customHeight="1" spans="1:10">
      <c r="A14" s="68">
        <v>2</v>
      </c>
      <c r="B14" s="69" t="s">
        <v>20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21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22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23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24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25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26</v>
      </c>
      <c r="C22" s="63">
        <v>0</v>
      </c>
      <c r="D22" s="64"/>
      <c r="E22" s="63">
        <f t="shared" si="2"/>
        <v>0</v>
      </c>
      <c r="F22" s="63">
        <v>400</v>
      </c>
      <c r="G22" s="63">
        <v>0</v>
      </c>
      <c r="H22" s="63">
        <f t="shared" si="0"/>
        <v>400</v>
      </c>
      <c r="I22" s="84"/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400</v>
      </c>
      <c r="G24" s="67">
        <f t="shared" ref="G24:H24" si="7">SUM(G22:G23)</f>
        <v>0</v>
      </c>
      <c r="H24" s="67">
        <f t="shared" si="7"/>
        <v>400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234</v>
      </c>
      <c r="G25" s="63">
        <v>0</v>
      </c>
      <c r="H25" s="63">
        <f t="shared" si="0"/>
        <v>234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78</v>
      </c>
      <c r="G26" s="63">
        <v>0</v>
      </c>
      <c r="H26" s="63">
        <f t="shared" ref="H26" si="8">F26+G26</f>
        <v>78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312</v>
      </c>
      <c r="G27" s="67">
        <f>SUM(G25:G26)</f>
        <v>0</v>
      </c>
      <c r="H27" s="67">
        <f t="shared" ref="H27" si="10">SUM(H25:H26)</f>
        <v>312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744</v>
      </c>
      <c r="G53" s="67">
        <f t="shared" si="22"/>
        <v>0</v>
      </c>
      <c r="H53" s="67">
        <f t="shared" si="22"/>
        <v>744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744</v>
      </c>
      <c r="D58" s="79"/>
      <c r="E58" s="79">
        <f>F53</f>
        <v>744</v>
      </c>
      <c r="F58" s="79"/>
      <c r="G58" s="79">
        <f>G53</f>
        <v>0</v>
      </c>
      <c r="H58" s="79"/>
      <c r="I58" s="97">
        <f>A58-C58</f>
        <v>-744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12" sqref="N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10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10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52</v>
      </c>
      <c r="G23" s="16" t="s">
        <v>84</v>
      </c>
      <c r="H23" s="16"/>
      <c r="I23" s="16"/>
      <c r="J23" s="16" t="s">
        <v>54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王帅</v>
      </c>
      <c r="G28" s="7"/>
      <c r="H28" s="6" t="s">
        <v>58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会奖业务2组B</v>
      </c>
      <c r="K29" s="36"/>
    </row>
    <row r="30" ht="20.1" customHeight="1" spans="2:11">
      <c r="B30" s="8"/>
      <c r="C30" s="9"/>
      <c r="D30" s="10" t="s">
        <v>64</v>
      </c>
      <c r="E30" s="10"/>
      <c r="F30" s="11">
        <f>F7</f>
        <v>0</v>
      </c>
      <c r="G30" s="11"/>
      <c r="H30" s="10" t="s">
        <v>65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45</v>
      </c>
      <c r="J33" s="25"/>
      <c r="K33" s="48" t="s">
        <v>72</v>
      </c>
    </row>
    <row r="34" ht="20.1" customHeight="1" spans="2:11">
      <c r="B34" s="27">
        <v>1</v>
      </c>
      <c r="C34" s="27"/>
      <c r="D34" s="33" t="s">
        <v>61</v>
      </c>
      <c r="E34" s="27"/>
      <c r="F34" s="27"/>
      <c r="G34" s="25">
        <v>100</v>
      </c>
      <c r="H34" s="25">
        <v>1</v>
      </c>
      <c r="I34" s="40">
        <f>G34*H34</f>
        <v>100</v>
      </c>
      <c r="J34" s="41"/>
      <c r="K34" s="49" t="s">
        <v>90</v>
      </c>
    </row>
    <row r="35" ht="20.1" customHeight="1" spans="2:11">
      <c r="B35" s="27">
        <v>2</v>
      </c>
      <c r="C35" s="27"/>
      <c r="D35" s="33" t="s">
        <v>61</v>
      </c>
      <c r="E35" s="27"/>
      <c r="F35" s="27"/>
      <c r="G35" s="25">
        <v>200</v>
      </c>
      <c r="H35" s="25">
        <v>1</v>
      </c>
      <c r="I35" s="40">
        <f t="shared" ref="I35:I36" si="0">G35*H35</f>
        <v>200</v>
      </c>
      <c r="J35" s="41"/>
      <c r="K35" s="49" t="s">
        <v>91</v>
      </c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2</v>
      </c>
      <c r="I37" s="43">
        <f>SUM(I34:J36)</f>
        <v>300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52</v>
      </c>
      <c r="G38" s="16" t="s">
        <v>84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2017-11-16T12:14:04Z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