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结算单" sheetId="15" r:id="rId1"/>
    <sheet name="金海湖预算单" sheetId="16" r:id="rId2"/>
  </sheets>
  <definedNames>
    <definedName name="_xlnm.Print_Area" localSheetId="0">结算单!$A$1:$G$69</definedName>
    <definedName name="_xlnm.Print_Area" localSheetId="1">金海湖预算单!$A$1:$G$68</definedName>
  </definedNames>
  <calcPr calcId="144525"/>
</workbook>
</file>

<file path=xl/calcChain.xml><?xml version="1.0" encoding="utf-8"?>
<calcChain xmlns="http://schemas.openxmlformats.org/spreadsheetml/2006/main">
  <c r="F59" i="15" l="1"/>
  <c r="F25" i="16" l="1"/>
  <c r="F26" i="16"/>
  <c r="F29" i="16"/>
  <c r="F30" i="16"/>
  <c r="F33" i="16"/>
  <c r="F34" i="16"/>
  <c r="F35" i="16"/>
  <c r="F38" i="16"/>
  <c r="F39" i="16"/>
  <c r="F44" i="16"/>
  <c r="F47" i="16"/>
  <c r="F48" i="16"/>
  <c r="F49" i="16"/>
  <c r="F52" i="16"/>
  <c r="F53" i="16"/>
  <c r="F54" i="16"/>
  <c r="F55" i="16"/>
  <c r="F59" i="16"/>
  <c r="F62" i="16"/>
  <c r="F63" i="16"/>
  <c r="C66" i="16"/>
  <c r="F66" i="16"/>
  <c r="F67" i="16"/>
  <c r="D11" i="16"/>
  <c r="D12" i="16"/>
  <c r="D13" i="16"/>
  <c r="D14" i="16"/>
  <c r="D15" i="16"/>
  <c r="D16" i="16"/>
  <c r="D17" i="16"/>
  <c r="D18" i="16"/>
  <c r="D19" i="16"/>
  <c r="D20" i="16"/>
  <c r="D21" i="16"/>
  <c r="G19" i="16"/>
  <c r="F49" i="15"/>
  <c r="F48" i="15"/>
  <c r="F50" i="15"/>
  <c r="D16" i="15"/>
  <c r="F26" i="15"/>
  <c r="F27" i="15"/>
  <c r="F30" i="15"/>
  <c r="F31" i="15"/>
  <c r="F34" i="15"/>
  <c r="F35" i="15"/>
  <c r="F36" i="15"/>
  <c r="F39" i="15"/>
  <c r="F40" i="15"/>
  <c r="F45" i="15"/>
  <c r="F53" i="15"/>
  <c r="F54" i="15"/>
  <c r="F55" i="15"/>
  <c r="F60" i="15"/>
  <c r="D18" i="15" s="1"/>
  <c r="F63" i="15"/>
  <c r="F64" i="15"/>
  <c r="D11" i="15"/>
  <c r="D12" i="15"/>
  <c r="D13" i="15"/>
  <c r="D14" i="15"/>
  <c r="D15" i="15"/>
  <c r="D19" i="15"/>
  <c r="F56" i="15" l="1"/>
  <c r="C67" i="15" s="1"/>
  <c r="F67" i="15" s="1"/>
  <c r="F68" i="15" s="1"/>
  <c r="D20" i="15" s="1"/>
  <c r="D17" i="15" l="1"/>
  <c r="D21" i="15" l="1"/>
  <c r="D22" i="15" s="1"/>
  <c r="G19" i="15" s="1"/>
</calcChain>
</file>

<file path=xl/sharedStrings.xml><?xml version="1.0" encoding="utf-8"?>
<sst xmlns="http://schemas.openxmlformats.org/spreadsheetml/2006/main" count="279" uniqueCount="93">
  <si>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</si>
  <si>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</si>
  <si>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</si>
  <si>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</si>
  <si>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</si>
  <si>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</si>
  <si>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</si>
  <si>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</si>
  <si>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</si>
  <si>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</si>
  <si>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</si>
  <si>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</si>
  <si>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</si>
  <si>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</si>
  <si>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</si>
  <si>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</si>
  <si>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</si>
  <si>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</si>
  <si>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</si>
  <si>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</si>
  <si>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</si>
  <si>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</si>
  <si>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</si>
  <si>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</si>
  <si>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</si>
  <si>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</si>
  <si>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</si>
  <si>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</si>
  <si>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</si>
  <si>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</si>
  <si>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</si>
  <si>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</si>
  <si>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</si>
  <si>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</si>
  <si>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</si>
  <si>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</si>
  <si>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</si>
  <si>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</si>
  <si>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</si>
  <si>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</si>
  <si>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</si>
  <si>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</si>
  <si>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</si>
  <si>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</si>
  <si>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</si>
  <si>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</si>
  <si>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 Visits
 参观游览</t>
  </si>
  <si>
    <t>Visits
参观游览</t>
  </si>
  <si>
    <t>Ratio
比例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</si>
  <si>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</si>
  <si>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</si>
  <si>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</si>
  <si>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</si>
  <si>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</si>
  <si>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</si>
  <si>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</si>
  <si>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</si>
  <si>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</si>
  <si>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</si>
  <si>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</si>
  <si>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</si>
  <si>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</si>
  <si>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</si>
  <si>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</si>
  <si>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</si>
  <si>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</si>
  <si>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</si>
  <si>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>其中含停车费，车辆加油，过路费等相关费用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</si>
  <si>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</si>
  <si>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</si>
  <si>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</si>
  <si>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</si>
  <si>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</si>
  <si>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1</t>
    <phoneticPr fontId="20" type="noConversion"/>
  </si>
  <si>
    <t>宝马财务部门团建活动</t>
    <phoneticPr fontId="20" type="noConversion"/>
  </si>
  <si>
    <t>团建费用</t>
    <phoneticPr fontId="20" type="noConversion"/>
  </si>
  <si>
    <t>Dinner
晚餐</t>
  </si>
  <si>
    <t>2019.9.6</t>
    <phoneticPr fontId="20" type="noConversion"/>
  </si>
  <si>
    <t>2019.8.6</t>
    <phoneticPr fontId="20" type="noConversion"/>
  </si>
  <si>
    <t>以实际费用结算</t>
    <phoneticPr fontId="20" type="noConversion"/>
  </si>
  <si>
    <t>壹号西侧多功能会议室 260平米半天使用费
4小时按照半天收费</t>
    <phoneticPr fontId="20" type="noConversion"/>
  </si>
  <si>
    <t>大巴全天用车</t>
    <phoneticPr fontId="20" type="noConversion"/>
  </si>
  <si>
    <t>制作物</t>
    <phoneticPr fontId="20" type="noConversion"/>
  </si>
  <si>
    <t>制作物费用预估，以实际金额结算</t>
    <phoneticPr fontId="20" type="noConversion"/>
  </si>
  <si>
    <t>酒店茶歇</t>
    <phoneticPr fontId="20" type="noConversion"/>
  </si>
  <si>
    <t>2019.9.9</t>
    <phoneticPr fontId="20" type="noConversion"/>
  </si>
  <si>
    <t>K</t>
    <phoneticPr fontId="20" type="noConversion"/>
  </si>
  <si>
    <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</si>
  <si>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t>增值税专用发票  6%</t>
    <phoneticPr fontId="20" type="noConversion"/>
  </si>
  <si>
    <r>
      <t xml:space="preserve">VAT invoice
</t>
    </r>
    <r>
      <rPr>
        <b/>
        <sz val="10"/>
        <color rgb="FFFF0000"/>
        <rFont val="宋体"/>
        <family val="3"/>
        <charset val="134"/>
      </rPr>
      <t>专票税费</t>
    </r>
    <phoneticPr fontId="20" type="noConversion"/>
  </si>
  <si>
    <t>制作物费用：含横幅，手举牌，易拉宝，大巴车头牌</t>
    <phoneticPr fontId="20" type="noConversion"/>
  </si>
  <si>
    <t>金海湖门票费用</t>
    <phoneticPr fontId="20" type="noConversion"/>
  </si>
  <si>
    <t>人工及往返交通费用，含旅行社工作人员及团建师踩点费用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</si>
</sst>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BMWTypeCondensedRegular"/>
      <family val="2"/>
    </font>
    <font>
      <b/>
      <sz val="10"/>
      <color rgb="FFFF0000"/>
      <name val="宋体"/>
      <family val="3"/>
      <charset val="134"/>
    </font>
    <font>
      <sz val="10"/>
      <color rgb="FFFF0000"/>
      <name val="BMWTypeCondensedRegular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24" fillId="7" borderId="0" xfId="0" applyFont="1" applyFill="1" applyBorder="1" applyAlignment="1">
      <alignment horizontal="left" vertical="center"/>
    </xf>
    <xf numFmtId="0" fontId="44" fillId="0" borderId="1" xfId="2" applyFont="1" applyFill="1" applyBorder="1" applyAlignment="1">
      <alignment horizontal="left" vertical="center" wrapText="1"/>
    </xf>
    <xf numFmtId="0" fontId="40" fillId="4" borderId="1" xfId="2" applyFont="1" applyFill="1" applyBorder="1" applyAlignment="1">
      <alignment vertical="center" wrapText="1"/>
    </xf>
    <xf numFmtId="40" fontId="43" fillId="0" borderId="1" xfId="2" applyNumberFormat="1" applyFont="1" applyFill="1" applyBorder="1" applyAlignment="1">
      <alignment horizontal="right" vertical="center" wrapText="1"/>
    </xf>
    <xf numFmtId="0" fontId="44" fillId="0" borderId="24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45" fillId="4" borderId="1" xfId="2" applyFont="1" applyFill="1" applyBorder="1" applyAlignment="1">
      <alignment vertical="center" wrapText="1"/>
    </xf>
    <xf numFmtId="40" fontId="47" fillId="0" borderId="1" xfId="3" applyNumberFormat="1" applyFont="1" applyBorder="1" applyAlignment="1">
      <alignment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9" fontId="10" fillId="2" borderId="8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46" fillId="0" borderId="7" xfId="2" applyFont="1" applyFill="1" applyBorder="1" applyAlignment="1">
      <alignment horizontal="center" vertical="center" wrapText="1"/>
    </xf>
    <xf numFmtId="0" fontId="46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41" fillId="0" borderId="7" xfId="1" applyFont="1" applyBorder="1" applyAlignment="1">
      <alignment horizontal="left" vertical="center" wrapText="1"/>
    </xf>
    <xf numFmtId="176" fontId="41" fillId="0" borderId="8" xfId="1" applyFont="1" applyBorder="1" applyAlignment="1">
      <alignment horizontal="left" vertical="center" wrapText="1"/>
    </xf>
    <xf numFmtId="40" fontId="48" fillId="4" borderId="7" xfId="3" applyNumberFormat="1" applyFont="1" applyFill="1" applyBorder="1" applyAlignment="1">
      <alignment horizontal="right" vertical="center" wrapText="1"/>
    </xf>
    <xf numFmtId="40" fontId="48" fillId="4" borderId="8" xfId="3" applyNumberFormat="1" applyFont="1" applyFill="1" applyBorder="1" applyAlignment="1">
      <alignment horizontal="right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view="pageBreakPreview" topLeftCell="A10" zoomScale="80" zoomScaleSheetLayoutView="80" workbookViewId="0">
      <selection activeCell="F21" sqref="F21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3" t="s">
        <v>1</v>
      </c>
      <c r="B3" s="62" t="s">
        <v>74</v>
      </c>
      <c r="C3" s="25"/>
      <c r="D3" s="24"/>
      <c r="E3" s="26"/>
      <c r="F3" s="26"/>
      <c r="G3" s="27"/>
    </row>
    <row r="4" spans="1:7" ht="24.9" customHeight="1" x14ac:dyDescent="0.25">
      <c r="A4" s="23" t="s">
        <v>58</v>
      </c>
      <c r="B4" s="24" t="s">
        <v>77</v>
      </c>
      <c r="C4" s="25"/>
      <c r="D4" s="24"/>
      <c r="E4" s="26"/>
      <c r="F4" s="26"/>
      <c r="G4" s="27"/>
    </row>
    <row r="5" spans="1:7" ht="24.9" customHeight="1" x14ac:dyDescent="0.25">
      <c r="A5" s="23" t="s">
        <v>62</v>
      </c>
      <c r="B5" s="24" t="s">
        <v>85</v>
      </c>
      <c r="C5" s="25"/>
      <c r="D5" s="28"/>
      <c r="E5" s="26"/>
      <c r="F5" s="26"/>
      <c r="G5" s="27"/>
    </row>
    <row r="6" spans="1:7" ht="24.9" customHeight="1" x14ac:dyDescent="0.25">
      <c r="A6" s="23" t="s">
        <v>65</v>
      </c>
      <c r="B6" s="24"/>
      <c r="C6" s="25"/>
      <c r="D6" s="28"/>
      <c r="E6" s="26"/>
      <c r="F6" s="26"/>
      <c r="G6" s="27"/>
    </row>
    <row r="7" spans="1:7" ht="24.9" customHeight="1" x14ac:dyDescent="0.25">
      <c r="A7" s="23" t="s">
        <v>63</v>
      </c>
      <c r="B7" s="24"/>
      <c r="C7" s="25"/>
      <c r="D7" s="29"/>
      <c r="E7" s="29"/>
      <c r="F7" s="29"/>
      <c r="G7" s="30"/>
    </row>
    <row r="8" spans="1:7" ht="24.9" customHeight="1" x14ac:dyDescent="0.25">
      <c r="A8" s="23" t="s">
        <v>59</v>
      </c>
      <c r="B8" s="24"/>
      <c r="C8" s="25"/>
      <c r="D8" s="29"/>
      <c r="E8" s="25"/>
      <c r="F8" s="25"/>
      <c r="G8" s="31"/>
    </row>
    <row r="9" spans="1:7" ht="24.9" customHeight="1" x14ac:dyDescent="0.25">
      <c r="A9" s="23" t="s">
        <v>64</v>
      </c>
      <c r="B9" s="24"/>
      <c r="C9" s="25" t="s">
        <v>66</v>
      </c>
      <c r="D9" s="32"/>
      <c r="E9" s="32"/>
      <c r="F9" s="32"/>
      <c r="G9" s="33"/>
    </row>
    <row r="10" spans="1:7" ht="26.4" x14ac:dyDescent="0.25">
      <c r="A10" s="67"/>
      <c r="B10" s="107" t="s">
        <v>2</v>
      </c>
      <c r="C10" s="107"/>
      <c r="D10" s="107" t="s">
        <v>3</v>
      </c>
      <c r="E10" s="107"/>
      <c r="F10" s="67" t="s">
        <v>4</v>
      </c>
      <c r="G10" s="67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F27</f>
        <v>756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F31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F36</f>
        <v>7000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44</v>
      </c>
      <c r="C14" s="95"/>
      <c r="D14" s="96">
        <f>F40</f>
        <v>0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50</v>
      </c>
      <c r="C15" s="95"/>
      <c r="D15" s="96">
        <f>F45</f>
        <v>0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45</v>
      </c>
      <c r="C16" s="95"/>
      <c r="D16" s="96">
        <f>F50</f>
        <v>15900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F56</f>
        <v>20290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47</v>
      </c>
      <c r="C18" s="95"/>
      <c r="D18" s="96">
        <f>F60</f>
        <v>6552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F64</f>
        <v>0</v>
      </c>
      <c r="E19" s="96"/>
      <c r="F19" s="46"/>
      <c r="G19" s="47">
        <f>D22/68</f>
        <v>865.89217647058831</v>
      </c>
    </row>
    <row r="20" spans="1:7" ht="24.9" customHeight="1" x14ac:dyDescent="0.25">
      <c r="A20" s="4" t="s">
        <v>18</v>
      </c>
      <c r="B20" s="94" t="s">
        <v>20</v>
      </c>
      <c r="C20" s="95"/>
      <c r="D20" s="96">
        <f>F68</f>
        <v>5049.8</v>
      </c>
      <c r="E20" s="96"/>
      <c r="F20" s="5"/>
      <c r="G20" s="5" t="s">
        <v>87</v>
      </c>
    </row>
    <row r="21" spans="1:7" ht="27" customHeight="1" x14ac:dyDescent="0.25">
      <c r="A21" s="4" t="s">
        <v>86</v>
      </c>
      <c r="B21" s="100" t="s">
        <v>89</v>
      </c>
      <c r="C21" s="101"/>
      <c r="D21" s="102">
        <f>SUM(D11:D20)*0.06</f>
        <v>3332.8679999999999</v>
      </c>
      <c r="E21" s="103"/>
      <c r="F21" s="46"/>
      <c r="G21" s="70" t="s">
        <v>88</v>
      </c>
    </row>
    <row r="22" spans="1:7" ht="24.9" customHeight="1" x14ac:dyDescent="0.25">
      <c r="A22" s="97" t="s">
        <v>22</v>
      </c>
      <c r="B22" s="98"/>
      <c r="C22" s="98"/>
      <c r="D22" s="99">
        <f>SUM(D11:E21)</f>
        <v>58880.668000000005</v>
      </c>
      <c r="E22" s="99"/>
      <c r="F22" s="6"/>
      <c r="G22" s="6"/>
    </row>
    <row r="23" spans="1:7" x14ac:dyDescent="0.25">
      <c r="A23" s="90" t="s">
        <v>23</v>
      </c>
      <c r="B23" s="91"/>
      <c r="C23" s="91"/>
      <c r="D23" s="91"/>
      <c r="E23" s="91"/>
      <c r="F23" s="91"/>
      <c r="G23" s="91"/>
    </row>
    <row r="24" spans="1:7" ht="20.399999999999999" x14ac:dyDescent="0.25">
      <c r="A24" s="7" t="s">
        <v>61</v>
      </c>
      <c r="B24" s="8"/>
      <c r="C24" s="9"/>
      <c r="D24" s="8"/>
      <c r="E24" s="10"/>
      <c r="F24" s="11"/>
      <c r="G24" s="12"/>
    </row>
    <row r="25" spans="1:7" ht="26.4" x14ac:dyDescent="0.25">
      <c r="A25" s="67" t="s">
        <v>32</v>
      </c>
      <c r="B25" s="67" t="s">
        <v>2</v>
      </c>
      <c r="C25" s="13" t="s">
        <v>24</v>
      </c>
      <c r="D25" s="76" t="s">
        <v>25</v>
      </c>
      <c r="E25" s="77"/>
      <c r="F25" s="13" t="s">
        <v>26</v>
      </c>
      <c r="G25" s="67" t="s">
        <v>5</v>
      </c>
    </row>
    <row r="26" spans="1:7" s="39" customFormat="1" ht="53.1" customHeight="1" x14ac:dyDescent="0.25">
      <c r="A26" s="35">
        <v>1</v>
      </c>
      <c r="B26" s="36" t="s">
        <v>55</v>
      </c>
      <c r="C26" s="37">
        <v>12</v>
      </c>
      <c r="D26" s="92">
        <v>63</v>
      </c>
      <c r="E26" s="93"/>
      <c r="F26" s="37">
        <f t="shared" ref="F26" si="0">C26*D26</f>
        <v>756</v>
      </c>
      <c r="G26" s="38" t="s">
        <v>56</v>
      </c>
    </row>
    <row r="27" spans="1:7" ht="24.9" customHeight="1" x14ac:dyDescent="0.25">
      <c r="A27" s="71" t="s">
        <v>32</v>
      </c>
      <c r="B27" s="72"/>
      <c r="C27" s="72"/>
      <c r="D27" s="72"/>
      <c r="E27" s="72"/>
      <c r="F27" s="17">
        <f>SUM(F26:F26)</f>
        <v>756</v>
      </c>
      <c r="G27" s="17"/>
    </row>
    <row r="28" spans="1:7" x14ac:dyDescent="0.25">
      <c r="A28" s="86"/>
      <c r="B28" s="87"/>
      <c r="C28" s="87"/>
      <c r="D28" s="74"/>
      <c r="E28" s="74"/>
      <c r="F28" s="74"/>
      <c r="G28" s="75"/>
    </row>
    <row r="29" spans="1:7" ht="26.4" x14ac:dyDescent="0.25">
      <c r="A29" s="67" t="s">
        <v>33</v>
      </c>
      <c r="B29" s="67" t="s">
        <v>2</v>
      </c>
      <c r="C29" s="13" t="s">
        <v>24</v>
      </c>
      <c r="D29" s="76" t="s">
        <v>25</v>
      </c>
      <c r="E29" s="77"/>
      <c r="F29" s="13" t="s">
        <v>26</v>
      </c>
      <c r="G29" s="67" t="s">
        <v>5</v>
      </c>
    </row>
    <row r="30" spans="1:7" s="39" customFormat="1" ht="53.1" customHeight="1" x14ac:dyDescent="0.25">
      <c r="A30" s="35">
        <v>1</v>
      </c>
      <c r="B30" s="40" t="s">
        <v>53</v>
      </c>
      <c r="C30" s="37"/>
      <c r="D30" s="78"/>
      <c r="E30" s="79"/>
      <c r="F30" s="37">
        <f>C30*D30</f>
        <v>0</v>
      </c>
      <c r="G30" s="41" t="s">
        <v>57</v>
      </c>
    </row>
    <row r="31" spans="1:7" ht="24.9" customHeight="1" x14ac:dyDescent="0.25">
      <c r="A31" s="71" t="s">
        <v>34</v>
      </c>
      <c r="B31" s="72"/>
      <c r="C31" s="72"/>
      <c r="D31" s="72"/>
      <c r="E31" s="72"/>
      <c r="F31" s="17">
        <f>SUM(F30:F30)</f>
        <v>0</v>
      </c>
      <c r="G31" s="17"/>
    </row>
    <row r="32" spans="1:7" x14ac:dyDescent="0.25">
      <c r="A32" s="86"/>
      <c r="B32" s="87"/>
      <c r="C32" s="87"/>
      <c r="D32" s="74"/>
      <c r="E32" s="74"/>
      <c r="F32" s="74"/>
      <c r="G32" s="75"/>
    </row>
    <row r="33" spans="1:7" ht="26.4" x14ac:dyDescent="0.25">
      <c r="A33" s="67" t="s">
        <v>35</v>
      </c>
      <c r="B33" s="67" t="s">
        <v>2</v>
      </c>
      <c r="C33" s="13" t="s">
        <v>24</v>
      </c>
      <c r="D33" s="76" t="s">
        <v>25</v>
      </c>
      <c r="E33" s="77"/>
      <c r="F33" s="13" t="s">
        <v>26</v>
      </c>
      <c r="G33" s="67" t="s">
        <v>5</v>
      </c>
    </row>
    <row r="34" spans="1:7" ht="39" customHeight="1" x14ac:dyDescent="0.25">
      <c r="A34" s="18">
        <v>1</v>
      </c>
      <c r="B34" s="22" t="s">
        <v>28</v>
      </c>
      <c r="C34" s="65">
        <v>7000</v>
      </c>
      <c r="D34" s="82">
        <v>1</v>
      </c>
      <c r="E34" s="83"/>
      <c r="F34" s="19">
        <f t="shared" ref="F34:F35" si="1">C34*D34</f>
        <v>7000</v>
      </c>
      <c r="G34" s="63" t="s">
        <v>81</v>
      </c>
    </row>
    <row r="35" spans="1:7" ht="27.9" customHeight="1" x14ac:dyDescent="0.25">
      <c r="A35" s="18">
        <v>2</v>
      </c>
      <c r="B35" s="22" t="s">
        <v>68</v>
      </c>
      <c r="C35" s="19"/>
      <c r="D35" s="82">
        <v>1</v>
      </c>
      <c r="E35" s="83"/>
      <c r="F35" s="19">
        <f t="shared" si="1"/>
        <v>0</v>
      </c>
      <c r="G35" s="45" t="s">
        <v>67</v>
      </c>
    </row>
    <row r="36" spans="1:7" ht="24.9" customHeight="1" x14ac:dyDescent="0.25">
      <c r="A36" s="71" t="s">
        <v>35</v>
      </c>
      <c r="B36" s="72"/>
      <c r="C36" s="72"/>
      <c r="D36" s="72"/>
      <c r="E36" s="72"/>
      <c r="F36" s="17">
        <f>SUM(F34:F35)</f>
        <v>7000</v>
      </c>
      <c r="G36" s="17"/>
    </row>
    <row r="37" spans="1:7" x14ac:dyDescent="0.25">
      <c r="A37" s="86"/>
      <c r="B37" s="87"/>
      <c r="C37" s="87"/>
      <c r="D37" s="74"/>
      <c r="E37" s="74"/>
      <c r="F37" s="74"/>
      <c r="G37" s="75"/>
    </row>
    <row r="38" spans="1:7" ht="39.6" x14ac:dyDescent="0.25">
      <c r="A38" s="67" t="s">
        <v>36</v>
      </c>
      <c r="B38" s="67" t="s">
        <v>2</v>
      </c>
      <c r="C38" s="13" t="s">
        <v>24</v>
      </c>
      <c r="D38" s="76" t="s">
        <v>25</v>
      </c>
      <c r="E38" s="77"/>
      <c r="F38" s="13" t="s">
        <v>26</v>
      </c>
      <c r="G38" s="67" t="s">
        <v>5</v>
      </c>
    </row>
    <row r="39" spans="1:7" ht="36" customHeight="1" x14ac:dyDescent="0.25">
      <c r="A39" s="14">
        <v>1</v>
      </c>
      <c r="B39" s="20" t="s">
        <v>27</v>
      </c>
      <c r="C39" s="16"/>
      <c r="D39" s="88"/>
      <c r="E39" s="89"/>
      <c r="F39" s="16">
        <f>C39*D39</f>
        <v>0</v>
      </c>
      <c r="G39" s="15"/>
    </row>
    <row r="40" spans="1:7" ht="24.9" customHeight="1" x14ac:dyDescent="0.25">
      <c r="A40" s="71" t="s">
        <v>36</v>
      </c>
      <c r="B40" s="72"/>
      <c r="C40" s="72"/>
      <c r="D40" s="72"/>
      <c r="E40" s="72"/>
      <c r="F40" s="17">
        <f>SUM(F39)</f>
        <v>0</v>
      </c>
      <c r="G40" s="17"/>
    </row>
    <row r="41" spans="1:7" x14ac:dyDescent="0.25">
      <c r="A41" s="86"/>
      <c r="B41" s="87"/>
      <c r="C41" s="87"/>
      <c r="D41" s="74"/>
      <c r="E41" s="74"/>
      <c r="F41" s="74"/>
      <c r="G41" s="75"/>
    </row>
    <row r="42" spans="1:7" ht="26.4" x14ac:dyDescent="0.25">
      <c r="A42" s="67" t="s">
        <v>37</v>
      </c>
      <c r="B42" s="67" t="s">
        <v>2</v>
      </c>
      <c r="C42" s="13" t="s">
        <v>24</v>
      </c>
      <c r="D42" s="76" t="s">
        <v>25</v>
      </c>
      <c r="E42" s="77"/>
      <c r="F42" s="13" t="s">
        <v>26</v>
      </c>
      <c r="G42" s="67" t="s">
        <v>5</v>
      </c>
    </row>
    <row r="43" spans="1:7" ht="27.9" customHeight="1" x14ac:dyDescent="0.25">
      <c r="A43" s="14">
        <v>1</v>
      </c>
      <c r="B43" s="15" t="s">
        <v>31</v>
      </c>
      <c r="C43" s="16"/>
      <c r="D43" s="82">
        <v>0</v>
      </c>
      <c r="E43" s="83"/>
      <c r="F43" s="16"/>
      <c r="G43" s="64"/>
    </row>
    <row r="44" spans="1:7" ht="27.9" customHeight="1" x14ac:dyDescent="0.25">
      <c r="A44" s="14">
        <v>2</v>
      </c>
      <c r="B44" s="15" t="s">
        <v>76</v>
      </c>
      <c r="C44" s="16"/>
      <c r="D44" s="82">
        <v>0</v>
      </c>
      <c r="E44" s="83"/>
      <c r="F44" s="16"/>
      <c r="G44" s="64"/>
    </row>
    <row r="45" spans="1:7" ht="24.9" customHeight="1" x14ac:dyDescent="0.25">
      <c r="A45" s="71" t="s">
        <v>37</v>
      </c>
      <c r="B45" s="72"/>
      <c r="C45" s="72"/>
      <c r="D45" s="72"/>
      <c r="E45" s="72"/>
      <c r="F45" s="17">
        <f>SUM(F43:F44)</f>
        <v>0</v>
      </c>
      <c r="G45" s="17"/>
    </row>
    <row r="46" spans="1:7" x14ac:dyDescent="0.25">
      <c r="A46" s="73"/>
      <c r="B46" s="74"/>
      <c r="C46" s="74"/>
      <c r="D46" s="74"/>
      <c r="E46" s="74"/>
      <c r="F46" s="74"/>
      <c r="G46" s="75"/>
    </row>
    <row r="47" spans="1:7" ht="26.4" x14ac:dyDescent="0.25">
      <c r="A47" s="67" t="s">
        <v>38</v>
      </c>
      <c r="B47" s="67" t="s">
        <v>2</v>
      </c>
      <c r="C47" s="13" t="s">
        <v>24</v>
      </c>
      <c r="D47" s="76" t="s">
        <v>25</v>
      </c>
      <c r="E47" s="77"/>
      <c r="F47" s="13" t="s">
        <v>69</v>
      </c>
      <c r="G47" s="67" t="s">
        <v>5</v>
      </c>
    </row>
    <row r="48" spans="1:7" ht="48.6" customHeight="1" x14ac:dyDescent="0.25">
      <c r="A48" s="18">
        <v>1</v>
      </c>
      <c r="B48" s="22" t="s">
        <v>49</v>
      </c>
      <c r="C48" s="19">
        <v>12000</v>
      </c>
      <c r="D48" s="82">
        <v>1</v>
      </c>
      <c r="E48" s="83"/>
      <c r="F48" s="19">
        <f>C48*D48</f>
        <v>12000</v>
      </c>
      <c r="G48" s="54" t="s">
        <v>80</v>
      </c>
    </row>
    <row r="49" spans="1:7" ht="27.9" customHeight="1" x14ac:dyDescent="0.25">
      <c r="A49" s="14">
        <v>2</v>
      </c>
      <c r="B49" s="15" t="s">
        <v>30</v>
      </c>
      <c r="C49" s="21">
        <v>3900</v>
      </c>
      <c r="D49" s="84">
        <v>1</v>
      </c>
      <c r="E49" s="85"/>
      <c r="F49" s="19">
        <f t="shared" ref="F49" si="2">C49*D49</f>
        <v>3900</v>
      </c>
      <c r="G49" s="69" t="s">
        <v>84</v>
      </c>
    </row>
    <row r="50" spans="1:7" ht="24.9" customHeight="1" x14ac:dyDescent="0.25">
      <c r="A50" s="71" t="s">
        <v>39</v>
      </c>
      <c r="B50" s="72"/>
      <c r="C50" s="72"/>
      <c r="D50" s="72"/>
      <c r="E50" s="72"/>
      <c r="F50" s="17">
        <f>SUM(F48:F49)</f>
        <v>15900</v>
      </c>
      <c r="G50" s="17"/>
    </row>
    <row r="51" spans="1:7" x14ac:dyDescent="0.25">
      <c r="A51" s="73"/>
      <c r="B51" s="74"/>
      <c r="C51" s="74"/>
      <c r="D51" s="74"/>
      <c r="E51" s="74"/>
      <c r="F51" s="74"/>
      <c r="G51" s="75"/>
    </row>
    <row r="52" spans="1:7" ht="26.4" x14ac:dyDescent="0.25">
      <c r="A52" s="67" t="s">
        <v>40</v>
      </c>
      <c r="B52" s="67" t="s">
        <v>2</v>
      </c>
      <c r="C52" s="13" t="s">
        <v>24</v>
      </c>
      <c r="D52" s="76" t="s">
        <v>25</v>
      </c>
      <c r="E52" s="77"/>
      <c r="F52" s="13" t="s">
        <v>26</v>
      </c>
      <c r="G52" s="67" t="s">
        <v>5</v>
      </c>
    </row>
    <row r="53" spans="1:7" ht="27.9" customHeight="1" x14ac:dyDescent="0.25">
      <c r="A53" s="50">
        <v>1</v>
      </c>
      <c r="B53" s="52" t="s">
        <v>82</v>
      </c>
      <c r="C53" s="48">
        <v>1290</v>
      </c>
      <c r="D53" s="49">
        <v>1</v>
      </c>
      <c r="E53" s="53" t="s">
        <v>73</v>
      </c>
      <c r="F53" s="51">
        <f>C53*D53*E53</f>
        <v>1290</v>
      </c>
      <c r="G53" s="54" t="s">
        <v>90</v>
      </c>
    </row>
    <row r="54" spans="1:7" ht="27.9" customHeight="1" x14ac:dyDescent="0.25">
      <c r="A54" s="55">
        <v>2</v>
      </c>
      <c r="B54" s="56" t="s">
        <v>70</v>
      </c>
      <c r="C54" s="57">
        <v>300</v>
      </c>
      <c r="D54" s="58">
        <v>60</v>
      </c>
      <c r="E54" s="59" t="s">
        <v>73</v>
      </c>
      <c r="F54" s="51">
        <f>C54*D54*E54</f>
        <v>18000</v>
      </c>
      <c r="G54" s="66" t="s">
        <v>75</v>
      </c>
    </row>
    <row r="55" spans="1:7" ht="27.9" customHeight="1" x14ac:dyDescent="0.25">
      <c r="A55" s="61">
        <v>3</v>
      </c>
      <c r="B55" s="56" t="s">
        <v>71</v>
      </c>
      <c r="C55" s="57">
        <v>1000</v>
      </c>
      <c r="D55" s="58">
        <v>1</v>
      </c>
      <c r="E55" s="59">
        <v>1</v>
      </c>
      <c r="F55" s="51">
        <f>C55*D55*E55</f>
        <v>1000</v>
      </c>
      <c r="G55" s="60" t="s">
        <v>92</v>
      </c>
    </row>
    <row r="56" spans="1:7" ht="24.9" customHeight="1" x14ac:dyDescent="0.25">
      <c r="A56" s="71" t="s">
        <v>40</v>
      </c>
      <c r="B56" s="72"/>
      <c r="C56" s="72"/>
      <c r="D56" s="72"/>
      <c r="E56" s="72"/>
      <c r="F56" s="17">
        <f>SUM(F53:F55)</f>
        <v>20290</v>
      </c>
      <c r="G56" s="17"/>
    </row>
    <row r="57" spans="1:7" x14ac:dyDescent="0.25">
      <c r="A57" s="73"/>
      <c r="B57" s="74"/>
      <c r="C57" s="74"/>
      <c r="D57" s="74"/>
      <c r="E57" s="74"/>
      <c r="F57" s="74"/>
      <c r="G57" s="75"/>
    </row>
    <row r="58" spans="1:7" ht="26.4" x14ac:dyDescent="0.25">
      <c r="A58" s="67" t="s">
        <v>46</v>
      </c>
      <c r="B58" s="67" t="s">
        <v>2</v>
      </c>
      <c r="C58" s="13" t="s">
        <v>24</v>
      </c>
      <c r="D58" s="76" t="s">
        <v>25</v>
      </c>
      <c r="E58" s="77"/>
      <c r="F58" s="13" t="s">
        <v>26</v>
      </c>
      <c r="G58" s="67" t="s">
        <v>5</v>
      </c>
    </row>
    <row r="59" spans="1:7" ht="27.9" customHeight="1" x14ac:dyDescent="0.25">
      <c r="A59" s="18">
        <v>1</v>
      </c>
      <c r="B59" s="20" t="s">
        <v>51</v>
      </c>
      <c r="C59" s="19">
        <v>104</v>
      </c>
      <c r="D59" s="82">
        <v>63</v>
      </c>
      <c r="E59" s="83"/>
      <c r="F59" s="19">
        <f>C59*D59</f>
        <v>6552</v>
      </c>
      <c r="G59" s="45" t="s">
        <v>91</v>
      </c>
    </row>
    <row r="60" spans="1:7" ht="24.9" customHeight="1" x14ac:dyDescent="0.25">
      <c r="A60" s="71"/>
      <c r="B60" s="72"/>
      <c r="C60" s="72"/>
      <c r="D60" s="72"/>
      <c r="E60" s="72"/>
      <c r="F60" s="17">
        <f>SUM(F59)</f>
        <v>6552</v>
      </c>
      <c r="G60" s="17"/>
    </row>
    <row r="61" spans="1:7" x14ac:dyDescent="0.25">
      <c r="A61" s="73"/>
      <c r="B61" s="74"/>
      <c r="C61" s="74"/>
      <c r="D61" s="74"/>
      <c r="E61" s="74"/>
      <c r="F61" s="74"/>
      <c r="G61" s="75"/>
    </row>
    <row r="62" spans="1:7" ht="26.4" x14ac:dyDescent="0.25">
      <c r="A62" s="67" t="s">
        <v>41</v>
      </c>
      <c r="B62" s="67" t="s">
        <v>2</v>
      </c>
      <c r="C62" s="13" t="s">
        <v>24</v>
      </c>
      <c r="D62" s="76" t="s">
        <v>25</v>
      </c>
      <c r="E62" s="77"/>
      <c r="F62" s="13" t="s">
        <v>26</v>
      </c>
      <c r="G62" s="67" t="s">
        <v>5</v>
      </c>
    </row>
    <row r="63" spans="1:7" s="39" customFormat="1" ht="53.25" customHeight="1" x14ac:dyDescent="0.25">
      <c r="A63" s="35">
        <v>1</v>
      </c>
      <c r="B63" s="42" t="s">
        <v>54</v>
      </c>
      <c r="C63" s="37"/>
      <c r="D63" s="78">
        <v>70</v>
      </c>
      <c r="E63" s="79"/>
      <c r="F63" s="37">
        <f>C63*D63</f>
        <v>0</v>
      </c>
      <c r="G63" s="41" t="s">
        <v>57</v>
      </c>
    </row>
    <row r="64" spans="1:7" ht="24.9" customHeight="1" x14ac:dyDescent="0.25">
      <c r="A64" s="71" t="s">
        <v>41</v>
      </c>
      <c r="B64" s="72"/>
      <c r="C64" s="72"/>
      <c r="D64" s="72"/>
      <c r="E64" s="72"/>
      <c r="F64" s="17">
        <f>SUM(F63:F63)</f>
        <v>0</v>
      </c>
      <c r="G64" s="17"/>
    </row>
    <row r="65" spans="1:7" x14ac:dyDescent="0.25">
      <c r="A65" s="73"/>
      <c r="B65" s="74"/>
      <c r="C65" s="74"/>
      <c r="D65" s="74"/>
      <c r="E65" s="74"/>
      <c r="F65" s="74"/>
      <c r="G65" s="75"/>
    </row>
    <row r="66" spans="1:7" ht="26.4" x14ac:dyDescent="0.25">
      <c r="A66" s="67" t="s">
        <v>42</v>
      </c>
      <c r="B66" s="67" t="s">
        <v>2</v>
      </c>
      <c r="C66" s="13" t="s">
        <v>24</v>
      </c>
      <c r="D66" s="76" t="s">
        <v>48</v>
      </c>
      <c r="E66" s="77"/>
      <c r="F66" s="13" t="s">
        <v>26</v>
      </c>
      <c r="G66" s="67" t="s">
        <v>5</v>
      </c>
    </row>
    <row r="67" spans="1:7" s="39" customFormat="1" ht="27.9" customHeight="1" x14ac:dyDescent="0.25">
      <c r="A67" s="35">
        <v>1</v>
      </c>
      <c r="B67" s="36" t="s">
        <v>52</v>
      </c>
      <c r="C67" s="37">
        <f>F27+F31+F36+F40+F45+F50+F56+F60+F64</f>
        <v>50498</v>
      </c>
      <c r="D67" s="80">
        <v>0.1</v>
      </c>
      <c r="E67" s="81"/>
      <c r="F67" s="43">
        <f>C67*D67</f>
        <v>5049.8</v>
      </c>
      <c r="G67" s="44" t="s">
        <v>60</v>
      </c>
    </row>
    <row r="68" spans="1:7" ht="24.9" customHeight="1" x14ac:dyDescent="0.25">
      <c r="A68" s="71" t="s">
        <v>43</v>
      </c>
      <c r="B68" s="72"/>
      <c r="C68" s="72"/>
      <c r="D68" s="72"/>
      <c r="E68" s="72"/>
      <c r="F68" s="34">
        <f>SUM(F67)</f>
        <v>5049.8</v>
      </c>
      <c r="G68" s="17"/>
    </row>
    <row r="69" spans="1:7" x14ac:dyDescent="0.25">
      <c r="A69" s="73"/>
      <c r="B69" s="74"/>
      <c r="C69" s="74"/>
      <c r="D69" s="74"/>
      <c r="E69" s="74"/>
      <c r="F69" s="74"/>
      <c r="G69" s="75"/>
    </row>
  </sheetData>
  <mergeCells count="70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A22:C22"/>
    <mergeCell ref="D22:E22"/>
    <mergeCell ref="B21:C21"/>
    <mergeCell ref="D21:E21"/>
    <mergeCell ref="D35:E35"/>
    <mergeCell ref="A23:G23"/>
    <mergeCell ref="D25:E25"/>
    <mergeCell ref="D26:E26"/>
    <mergeCell ref="A27:E27"/>
    <mergeCell ref="A28:G28"/>
    <mergeCell ref="D29:E29"/>
    <mergeCell ref="D30:E30"/>
    <mergeCell ref="A31:E31"/>
    <mergeCell ref="A32:G32"/>
    <mergeCell ref="D33:E33"/>
    <mergeCell ref="D34:E34"/>
    <mergeCell ref="D47:E47"/>
    <mergeCell ref="A36:E36"/>
    <mergeCell ref="A37:G37"/>
    <mergeCell ref="D38:E38"/>
    <mergeCell ref="D39:E39"/>
    <mergeCell ref="A40:E40"/>
    <mergeCell ref="A41:G41"/>
    <mergeCell ref="D42:E42"/>
    <mergeCell ref="D43:E43"/>
    <mergeCell ref="D44:E44"/>
    <mergeCell ref="A45:E45"/>
    <mergeCell ref="A46:G46"/>
    <mergeCell ref="A61:G61"/>
    <mergeCell ref="D48:E48"/>
    <mergeCell ref="D49:E49"/>
    <mergeCell ref="A50:E50"/>
    <mergeCell ref="A51:G51"/>
    <mergeCell ref="D52:E52"/>
    <mergeCell ref="A56:E56"/>
    <mergeCell ref="A57:G57"/>
    <mergeCell ref="D58:E58"/>
    <mergeCell ref="D59:E59"/>
    <mergeCell ref="A60:E60"/>
    <mergeCell ref="A68:E68"/>
    <mergeCell ref="A69:G69"/>
    <mergeCell ref="D62:E62"/>
    <mergeCell ref="D63:E63"/>
    <mergeCell ref="A64:E64"/>
    <mergeCell ref="A65:G65"/>
    <mergeCell ref="D66:E66"/>
    <mergeCell ref="D67:E67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view="pageBreakPreview" topLeftCell="A10" zoomScale="80" zoomScaleSheetLayoutView="80" workbookViewId="0">
      <selection activeCell="G15" sqref="G15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3" t="s">
        <v>1</v>
      </c>
      <c r="B3" s="62" t="s">
        <v>74</v>
      </c>
      <c r="C3" s="25"/>
      <c r="D3" s="24"/>
      <c r="E3" s="26"/>
      <c r="F3" s="26"/>
      <c r="G3" s="27"/>
    </row>
    <row r="4" spans="1:7" ht="24.9" customHeight="1" x14ac:dyDescent="0.25">
      <c r="A4" s="23" t="s">
        <v>58</v>
      </c>
      <c r="B4" s="24" t="s">
        <v>77</v>
      </c>
      <c r="C4" s="25"/>
      <c r="D4" s="24"/>
      <c r="E4" s="26"/>
      <c r="F4" s="26"/>
      <c r="G4" s="27"/>
    </row>
    <row r="5" spans="1:7" ht="24.9" customHeight="1" x14ac:dyDescent="0.25">
      <c r="A5" s="23" t="s">
        <v>62</v>
      </c>
      <c r="B5" s="24" t="s">
        <v>78</v>
      </c>
      <c r="C5" s="25"/>
      <c r="D5" s="28"/>
      <c r="E5" s="26"/>
      <c r="F5" s="26"/>
      <c r="G5" s="27"/>
    </row>
    <row r="6" spans="1:7" ht="24.9" customHeight="1" x14ac:dyDescent="0.25">
      <c r="A6" s="23" t="s">
        <v>65</v>
      </c>
      <c r="B6" s="24"/>
      <c r="C6" s="25"/>
      <c r="D6" s="28"/>
      <c r="E6" s="26"/>
      <c r="F6" s="26"/>
      <c r="G6" s="27"/>
    </row>
    <row r="7" spans="1:7" ht="24.9" customHeight="1" x14ac:dyDescent="0.25">
      <c r="A7" s="23" t="s">
        <v>63</v>
      </c>
      <c r="B7" s="24"/>
      <c r="C7" s="25"/>
      <c r="D7" s="29"/>
      <c r="E7" s="29"/>
      <c r="F7" s="29"/>
      <c r="G7" s="30"/>
    </row>
    <row r="8" spans="1:7" ht="24.9" customHeight="1" x14ac:dyDescent="0.25">
      <c r="A8" s="23" t="s">
        <v>59</v>
      </c>
      <c r="B8" s="24"/>
      <c r="C8" s="25"/>
      <c r="D8" s="29"/>
      <c r="E8" s="25"/>
      <c r="F8" s="25"/>
      <c r="G8" s="31"/>
    </row>
    <row r="9" spans="1:7" ht="24.9" customHeight="1" x14ac:dyDescent="0.25">
      <c r="A9" s="23" t="s">
        <v>64</v>
      </c>
      <c r="B9" s="24"/>
      <c r="C9" s="25" t="s">
        <v>66</v>
      </c>
      <c r="D9" s="32"/>
      <c r="E9" s="32"/>
      <c r="F9" s="32"/>
      <c r="G9" s="33"/>
    </row>
    <row r="10" spans="1:7" ht="26.4" x14ac:dyDescent="0.25">
      <c r="A10" s="68"/>
      <c r="B10" s="107" t="s">
        <v>2</v>
      </c>
      <c r="C10" s="107"/>
      <c r="D10" s="107" t="s">
        <v>3</v>
      </c>
      <c r="E10" s="107"/>
      <c r="F10" s="68" t="s">
        <v>4</v>
      </c>
      <c r="G10" s="68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792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7000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44</v>
      </c>
      <c r="C14" s="95"/>
      <c r="D14" s="96">
        <f>F39</f>
        <v>0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50</v>
      </c>
      <c r="C15" s="95"/>
      <c r="D15" s="96">
        <f>F44</f>
        <v>0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45</v>
      </c>
      <c r="C16" s="95"/>
      <c r="D16" s="96">
        <f>F49</f>
        <v>15900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F55</f>
        <v>22400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47</v>
      </c>
      <c r="C18" s="95"/>
      <c r="D18" s="96">
        <f>F59</f>
        <v>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F63</f>
        <v>0</v>
      </c>
      <c r="E19" s="96"/>
      <c r="F19" s="46"/>
      <c r="G19" s="47">
        <f>D21/68</f>
        <v>745.60588235294108</v>
      </c>
    </row>
    <row r="20" spans="1:7" ht="24.9" customHeight="1" x14ac:dyDescent="0.25">
      <c r="A20" s="4" t="s">
        <v>18</v>
      </c>
      <c r="B20" s="94" t="s">
        <v>20</v>
      </c>
      <c r="C20" s="95"/>
      <c r="D20" s="96">
        <f>F67</f>
        <v>4609.2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50701.2</v>
      </c>
      <c r="E21" s="99"/>
      <c r="F21" s="6"/>
      <c r="G21" s="6"/>
    </row>
    <row r="22" spans="1:7" x14ac:dyDescent="0.25">
      <c r="A22" s="90" t="s">
        <v>23</v>
      </c>
      <c r="B22" s="91"/>
      <c r="C22" s="91"/>
      <c r="D22" s="91"/>
      <c r="E22" s="91"/>
      <c r="F22" s="91"/>
      <c r="G22" s="91"/>
    </row>
    <row r="23" spans="1:7" ht="20.399999999999999" x14ac:dyDescent="0.25">
      <c r="A23" s="7" t="s">
        <v>61</v>
      </c>
      <c r="B23" s="8"/>
      <c r="C23" s="9"/>
      <c r="D23" s="8"/>
      <c r="E23" s="10"/>
      <c r="F23" s="11"/>
      <c r="G23" s="12"/>
    </row>
    <row r="24" spans="1:7" ht="26.4" x14ac:dyDescent="0.25">
      <c r="A24" s="68" t="s">
        <v>32</v>
      </c>
      <c r="B24" s="68" t="s">
        <v>2</v>
      </c>
      <c r="C24" s="13" t="s">
        <v>24</v>
      </c>
      <c r="D24" s="76" t="s">
        <v>25</v>
      </c>
      <c r="E24" s="77"/>
      <c r="F24" s="13" t="s">
        <v>26</v>
      </c>
      <c r="G24" s="68" t="s">
        <v>5</v>
      </c>
    </row>
    <row r="25" spans="1:7" s="39" customFormat="1" ht="53.1" customHeight="1" x14ac:dyDescent="0.25">
      <c r="A25" s="35">
        <v>1</v>
      </c>
      <c r="B25" s="36" t="s">
        <v>55</v>
      </c>
      <c r="C25" s="37">
        <v>12</v>
      </c>
      <c r="D25" s="92">
        <v>66</v>
      </c>
      <c r="E25" s="93"/>
      <c r="F25" s="37">
        <f t="shared" ref="F25" si="0">C25*D25</f>
        <v>792</v>
      </c>
      <c r="G25" s="38" t="s">
        <v>56</v>
      </c>
    </row>
    <row r="26" spans="1:7" ht="24.9" customHeight="1" x14ac:dyDescent="0.25">
      <c r="A26" s="71" t="s">
        <v>32</v>
      </c>
      <c r="B26" s="72"/>
      <c r="C26" s="72"/>
      <c r="D26" s="72"/>
      <c r="E26" s="72"/>
      <c r="F26" s="17">
        <f>SUM(F25:F25)</f>
        <v>792</v>
      </c>
      <c r="G26" s="17"/>
    </row>
    <row r="27" spans="1:7" x14ac:dyDescent="0.25">
      <c r="A27" s="86"/>
      <c r="B27" s="87"/>
      <c r="C27" s="87"/>
      <c r="D27" s="74"/>
      <c r="E27" s="74"/>
      <c r="F27" s="74"/>
      <c r="G27" s="75"/>
    </row>
    <row r="28" spans="1:7" ht="26.4" x14ac:dyDescent="0.25">
      <c r="A28" s="68" t="s">
        <v>33</v>
      </c>
      <c r="B28" s="68" t="s">
        <v>2</v>
      </c>
      <c r="C28" s="13" t="s">
        <v>24</v>
      </c>
      <c r="D28" s="76" t="s">
        <v>25</v>
      </c>
      <c r="E28" s="77"/>
      <c r="F28" s="13" t="s">
        <v>26</v>
      </c>
      <c r="G28" s="68" t="s">
        <v>5</v>
      </c>
    </row>
    <row r="29" spans="1:7" s="39" customFormat="1" ht="53.1" customHeight="1" x14ac:dyDescent="0.25">
      <c r="A29" s="35">
        <v>1</v>
      </c>
      <c r="B29" s="40" t="s">
        <v>53</v>
      </c>
      <c r="C29" s="37"/>
      <c r="D29" s="78"/>
      <c r="E29" s="79"/>
      <c r="F29" s="37">
        <f>C29*D29</f>
        <v>0</v>
      </c>
      <c r="G29" s="41" t="s">
        <v>57</v>
      </c>
    </row>
    <row r="30" spans="1:7" ht="24.9" customHeight="1" x14ac:dyDescent="0.25">
      <c r="A30" s="71" t="s">
        <v>34</v>
      </c>
      <c r="B30" s="72"/>
      <c r="C30" s="72"/>
      <c r="D30" s="72"/>
      <c r="E30" s="72"/>
      <c r="F30" s="17">
        <f>SUM(F29:F29)</f>
        <v>0</v>
      </c>
      <c r="G30" s="17"/>
    </row>
    <row r="31" spans="1:7" x14ac:dyDescent="0.25">
      <c r="A31" s="86"/>
      <c r="B31" s="87"/>
      <c r="C31" s="87"/>
      <c r="D31" s="74"/>
      <c r="E31" s="74"/>
      <c r="F31" s="74"/>
      <c r="G31" s="75"/>
    </row>
    <row r="32" spans="1:7" ht="26.4" x14ac:dyDescent="0.25">
      <c r="A32" s="68" t="s">
        <v>35</v>
      </c>
      <c r="B32" s="68" t="s">
        <v>2</v>
      </c>
      <c r="C32" s="13" t="s">
        <v>24</v>
      </c>
      <c r="D32" s="76" t="s">
        <v>25</v>
      </c>
      <c r="E32" s="77"/>
      <c r="F32" s="13" t="s">
        <v>26</v>
      </c>
      <c r="G32" s="68" t="s">
        <v>5</v>
      </c>
    </row>
    <row r="33" spans="1:7" ht="39" customHeight="1" x14ac:dyDescent="0.25">
      <c r="A33" s="18">
        <v>1</v>
      </c>
      <c r="B33" s="22" t="s">
        <v>28</v>
      </c>
      <c r="C33" s="65">
        <v>7000</v>
      </c>
      <c r="D33" s="82">
        <v>1</v>
      </c>
      <c r="E33" s="83"/>
      <c r="F33" s="19">
        <f t="shared" ref="F33:F34" si="1">C33*D33</f>
        <v>7000</v>
      </c>
      <c r="G33" s="63" t="s">
        <v>81</v>
      </c>
    </row>
    <row r="34" spans="1:7" ht="27.9" customHeight="1" x14ac:dyDescent="0.25">
      <c r="A34" s="18">
        <v>2</v>
      </c>
      <c r="B34" s="22" t="s">
        <v>68</v>
      </c>
      <c r="C34" s="19"/>
      <c r="D34" s="82">
        <v>1</v>
      </c>
      <c r="E34" s="83"/>
      <c r="F34" s="19">
        <f t="shared" si="1"/>
        <v>0</v>
      </c>
      <c r="G34" s="45" t="s">
        <v>67</v>
      </c>
    </row>
    <row r="35" spans="1:7" ht="24.9" customHeight="1" x14ac:dyDescent="0.25">
      <c r="A35" s="71" t="s">
        <v>35</v>
      </c>
      <c r="B35" s="72"/>
      <c r="C35" s="72"/>
      <c r="D35" s="72"/>
      <c r="E35" s="72"/>
      <c r="F35" s="17">
        <f>SUM(F33:F34)</f>
        <v>7000</v>
      </c>
      <c r="G35" s="17"/>
    </row>
    <row r="36" spans="1:7" x14ac:dyDescent="0.25">
      <c r="A36" s="86"/>
      <c r="B36" s="87"/>
      <c r="C36" s="87"/>
      <c r="D36" s="74"/>
      <c r="E36" s="74"/>
      <c r="F36" s="74"/>
      <c r="G36" s="75"/>
    </row>
    <row r="37" spans="1:7" ht="39.6" x14ac:dyDescent="0.25">
      <c r="A37" s="68" t="s">
        <v>36</v>
      </c>
      <c r="B37" s="68" t="s">
        <v>2</v>
      </c>
      <c r="C37" s="13" t="s">
        <v>24</v>
      </c>
      <c r="D37" s="76" t="s">
        <v>25</v>
      </c>
      <c r="E37" s="77"/>
      <c r="F37" s="13" t="s">
        <v>26</v>
      </c>
      <c r="G37" s="68" t="s">
        <v>5</v>
      </c>
    </row>
    <row r="38" spans="1:7" ht="36" customHeight="1" x14ac:dyDescent="0.25">
      <c r="A38" s="14">
        <v>1</v>
      </c>
      <c r="B38" s="20" t="s">
        <v>27</v>
      </c>
      <c r="C38" s="16"/>
      <c r="D38" s="88"/>
      <c r="E38" s="89"/>
      <c r="F38" s="16">
        <f>C38*D38</f>
        <v>0</v>
      </c>
      <c r="G38" s="15"/>
    </row>
    <row r="39" spans="1:7" ht="24.9" customHeight="1" x14ac:dyDescent="0.25">
      <c r="A39" s="71" t="s">
        <v>36</v>
      </c>
      <c r="B39" s="72"/>
      <c r="C39" s="72"/>
      <c r="D39" s="72"/>
      <c r="E39" s="72"/>
      <c r="F39" s="17">
        <f>SUM(F38)</f>
        <v>0</v>
      </c>
      <c r="G39" s="17"/>
    </row>
    <row r="40" spans="1:7" x14ac:dyDescent="0.25">
      <c r="A40" s="86"/>
      <c r="B40" s="87"/>
      <c r="C40" s="87"/>
      <c r="D40" s="74"/>
      <c r="E40" s="74"/>
      <c r="F40" s="74"/>
      <c r="G40" s="75"/>
    </row>
    <row r="41" spans="1:7" ht="26.4" x14ac:dyDescent="0.25">
      <c r="A41" s="68" t="s">
        <v>37</v>
      </c>
      <c r="B41" s="68" t="s">
        <v>2</v>
      </c>
      <c r="C41" s="13" t="s">
        <v>24</v>
      </c>
      <c r="D41" s="76" t="s">
        <v>25</v>
      </c>
      <c r="E41" s="77"/>
      <c r="F41" s="13" t="s">
        <v>26</v>
      </c>
      <c r="G41" s="68" t="s">
        <v>5</v>
      </c>
    </row>
    <row r="42" spans="1:7" ht="27.9" customHeight="1" x14ac:dyDescent="0.25">
      <c r="A42" s="14">
        <v>1</v>
      </c>
      <c r="B42" s="15" t="s">
        <v>31</v>
      </c>
      <c r="C42" s="16"/>
      <c r="D42" s="82">
        <v>0</v>
      </c>
      <c r="E42" s="83"/>
      <c r="F42" s="16"/>
      <c r="G42" s="64"/>
    </row>
    <row r="43" spans="1:7" ht="27.9" customHeight="1" x14ac:dyDescent="0.25">
      <c r="A43" s="14">
        <v>2</v>
      </c>
      <c r="B43" s="15" t="s">
        <v>76</v>
      </c>
      <c r="C43" s="16"/>
      <c r="D43" s="82">
        <v>0</v>
      </c>
      <c r="E43" s="83"/>
      <c r="F43" s="16"/>
      <c r="G43" s="64"/>
    </row>
    <row r="44" spans="1:7" ht="24.9" customHeight="1" x14ac:dyDescent="0.25">
      <c r="A44" s="71" t="s">
        <v>37</v>
      </c>
      <c r="B44" s="72"/>
      <c r="C44" s="72"/>
      <c r="D44" s="72"/>
      <c r="E44" s="72"/>
      <c r="F44" s="17">
        <f>SUM(F42:F43)</f>
        <v>0</v>
      </c>
      <c r="G44" s="17"/>
    </row>
    <row r="45" spans="1:7" x14ac:dyDescent="0.25">
      <c r="A45" s="73"/>
      <c r="B45" s="74"/>
      <c r="C45" s="74"/>
      <c r="D45" s="74"/>
      <c r="E45" s="74"/>
      <c r="F45" s="74"/>
      <c r="G45" s="75"/>
    </row>
    <row r="46" spans="1:7" ht="26.4" x14ac:dyDescent="0.25">
      <c r="A46" s="68" t="s">
        <v>38</v>
      </c>
      <c r="B46" s="68" t="s">
        <v>2</v>
      </c>
      <c r="C46" s="13" t="s">
        <v>24</v>
      </c>
      <c r="D46" s="76" t="s">
        <v>25</v>
      </c>
      <c r="E46" s="77"/>
      <c r="F46" s="13" t="s">
        <v>69</v>
      </c>
      <c r="G46" s="68" t="s">
        <v>5</v>
      </c>
    </row>
    <row r="47" spans="1:7" ht="48.6" customHeight="1" x14ac:dyDescent="0.25">
      <c r="A47" s="18">
        <v>1</v>
      </c>
      <c r="B47" s="22" t="s">
        <v>49</v>
      </c>
      <c r="C47" s="19">
        <v>12000</v>
      </c>
      <c r="D47" s="82">
        <v>1</v>
      </c>
      <c r="E47" s="83"/>
      <c r="F47" s="19">
        <f>C47*D47</f>
        <v>12000</v>
      </c>
      <c r="G47" s="54" t="s">
        <v>80</v>
      </c>
    </row>
    <row r="48" spans="1:7" ht="27.9" customHeight="1" x14ac:dyDescent="0.25">
      <c r="A48" s="14">
        <v>2</v>
      </c>
      <c r="B48" s="15" t="s">
        <v>30</v>
      </c>
      <c r="C48" s="21">
        <v>3900</v>
      </c>
      <c r="D48" s="84">
        <v>1</v>
      </c>
      <c r="E48" s="85"/>
      <c r="F48" s="19">
        <f t="shared" ref="F48" si="2">C48*D48</f>
        <v>3900</v>
      </c>
      <c r="G48" s="69" t="s">
        <v>84</v>
      </c>
    </row>
    <row r="49" spans="1:7" ht="24.9" customHeight="1" x14ac:dyDescent="0.25">
      <c r="A49" s="71" t="s">
        <v>39</v>
      </c>
      <c r="B49" s="72"/>
      <c r="C49" s="72"/>
      <c r="D49" s="72"/>
      <c r="E49" s="72"/>
      <c r="F49" s="17">
        <f>SUM(F47:F48)</f>
        <v>15900</v>
      </c>
      <c r="G49" s="17"/>
    </row>
    <row r="50" spans="1:7" x14ac:dyDescent="0.25">
      <c r="A50" s="73"/>
      <c r="B50" s="74"/>
      <c r="C50" s="74"/>
      <c r="D50" s="74"/>
      <c r="E50" s="74"/>
      <c r="F50" s="74"/>
      <c r="G50" s="75"/>
    </row>
    <row r="51" spans="1:7" ht="26.4" x14ac:dyDescent="0.25">
      <c r="A51" s="68" t="s">
        <v>40</v>
      </c>
      <c r="B51" s="68" t="s">
        <v>2</v>
      </c>
      <c r="C51" s="13" t="s">
        <v>24</v>
      </c>
      <c r="D51" s="76" t="s">
        <v>25</v>
      </c>
      <c r="E51" s="77"/>
      <c r="F51" s="13" t="s">
        <v>26</v>
      </c>
      <c r="G51" s="68" t="s">
        <v>5</v>
      </c>
    </row>
    <row r="52" spans="1:7" ht="27.9" customHeight="1" x14ac:dyDescent="0.25">
      <c r="A52" s="50">
        <v>1</v>
      </c>
      <c r="B52" s="52" t="s">
        <v>82</v>
      </c>
      <c r="C52" s="48">
        <v>2000</v>
      </c>
      <c r="D52" s="49">
        <v>1</v>
      </c>
      <c r="E52" s="53" t="s">
        <v>73</v>
      </c>
      <c r="F52" s="51">
        <f>C52*D52*E52</f>
        <v>2000</v>
      </c>
      <c r="G52" s="54" t="s">
        <v>83</v>
      </c>
    </row>
    <row r="53" spans="1:7" ht="27.9" customHeight="1" x14ac:dyDescent="0.25">
      <c r="A53" s="55">
        <v>2</v>
      </c>
      <c r="B53" s="56" t="s">
        <v>70</v>
      </c>
      <c r="C53" s="57">
        <v>300</v>
      </c>
      <c r="D53" s="58">
        <v>66</v>
      </c>
      <c r="E53" s="59" t="s">
        <v>73</v>
      </c>
      <c r="F53" s="51">
        <f>C53*D53*E53</f>
        <v>19800</v>
      </c>
      <c r="G53" s="66" t="s">
        <v>75</v>
      </c>
    </row>
    <row r="54" spans="1:7" ht="27.9" customHeight="1" x14ac:dyDescent="0.25">
      <c r="A54" s="61">
        <v>3</v>
      </c>
      <c r="B54" s="56" t="s">
        <v>71</v>
      </c>
      <c r="C54" s="57">
        <v>600</v>
      </c>
      <c r="D54" s="58">
        <v>1</v>
      </c>
      <c r="E54" s="59">
        <v>1</v>
      </c>
      <c r="F54" s="51">
        <f>C54*D54*E54</f>
        <v>600</v>
      </c>
      <c r="G54" s="60" t="s">
        <v>72</v>
      </c>
    </row>
    <row r="55" spans="1:7" ht="24.9" customHeight="1" x14ac:dyDescent="0.25">
      <c r="A55" s="71" t="s">
        <v>40</v>
      </c>
      <c r="B55" s="72"/>
      <c r="C55" s="72"/>
      <c r="D55" s="72"/>
      <c r="E55" s="72"/>
      <c r="F55" s="17">
        <f>SUM(F52:F54)</f>
        <v>22400</v>
      </c>
      <c r="G55" s="17"/>
    </row>
    <row r="56" spans="1:7" x14ac:dyDescent="0.25">
      <c r="A56" s="73"/>
      <c r="B56" s="74"/>
      <c r="C56" s="74"/>
      <c r="D56" s="74"/>
      <c r="E56" s="74"/>
      <c r="F56" s="74"/>
      <c r="G56" s="75"/>
    </row>
    <row r="57" spans="1:7" ht="26.4" x14ac:dyDescent="0.25">
      <c r="A57" s="68" t="s">
        <v>46</v>
      </c>
      <c r="B57" s="68" t="s">
        <v>2</v>
      </c>
      <c r="C57" s="13" t="s">
        <v>24</v>
      </c>
      <c r="D57" s="76" t="s">
        <v>25</v>
      </c>
      <c r="E57" s="77"/>
      <c r="F57" s="13" t="s">
        <v>26</v>
      </c>
      <c r="G57" s="68" t="s">
        <v>5</v>
      </c>
    </row>
    <row r="58" spans="1:7" ht="27.9" customHeight="1" x14ac:dyDescent="0.25">
      <c r="A58" s="18">
        <v>1</v>
      </c>
      <c r="B58" s="20" t="s">
        <v>51</v>
      </c>
      <c r="C58" s="19"/>
      <c r="D58" s="82"/>
      <c r="E58" s="83"/>
      <c r="F58" s="19"/>
      <c r="G58" s="45" t="s">
        <v>79</v>
      </c>
    </row>
    <row r="59" spans="1:7" ht="24.9" customHeight="1" x14ac:dyDescent="0.25">
      <c r="A59" s="71"/>
      <c r="B59" s="72"/>
      <c r="C59" s="72"/>
      <c r="D59" s="72"/>
      <c r="E59" s="72"/>
      <c r="F59" s="17">
        <f>SUM(F58)</f>
        <v>0</v>
      </c>
      <c r="G59" s="17"/>
    </row>
    <row r="60" spans="1:7" x14ac:dyDescent="0.25">
      <c r="A60" s="73"/>
      <c r="B60" s="74"/>
      <c r="C60" s="74"/>
      <c r="D60" s="74"/>
      <c r="E60" s="74"/>
      <c r="F60" s="74"/>
      <c r="G60" s="75"/>
    </row>
    <row r="61" spans="1:7" ht="26.4" x14ac:dyDescent="0.25">
      <c r="A61" s="68" t="s">
        <v>41</v>
      </c>
      <c r="B61" s="68" t="s">
        <v>2</v>
      </c>
      <c r="C61" s="13" t="s">
        <v>24</v>
      </c>
      <c r="D61" s="76" t="s">
        <v>25</v>
      </c>
      <c r="E61" s="77"/>
      <c r="F61" s="13" t="s">
        <v>26</v>
      </c>
      <c r="G61" s="68" t="s">
        <v>5</v>
      </c>
    </row>
    <row r="62" spans="1:7" s="39" customFormat="1" ht="53.25" customHeight="1" x14ac:dyDescent="0.25">
      <c r="A62" s="35">
        <v>1</v>
      </c>
      <c r="B62" s="42" t="s">
        <v>54</v>
      </c>
      <c r="C62" s="37"/>
      <c r="D62" s="78">
        <v>70</v>
      </c>
      <c r="E62" s="79"/>
      <c r="F62" s="37">
        <f>C62*D62</f>
        <v>0</v>
      </c>
      <c r="G62" s="41" t="s">
        <v>57</v>
      </c>
    </row>
    <row r="63" spans="1:7" ht="24.9" customHeight="1" x14ac:dyDescent="0.25">
      <c r="A63" s="71" t="s">
        <v>41</v>
      </c>
      <c r="B63" s="72"/>
      <c r="C63" s="72"/>
      <c r="D63" s="72"/>
      <c r="E63" s="72"/>
      <c r="F63" s="17">
        <f>SUM(F62:F62)</f>
        <v>0</v>
      </c>
      <c r="G63" s="17"/>
    </row>
    <row r="64" spans="1:7" x14ac:dyDescent="0.25">
      <c r="A64" s="73"/>
      <c r="B64" s="74"/>
      <c r="C64" s="74"/>
      <c r="D64" s="74"/>
      <c r="E64" s="74"/>
      <c r="F64" s="74"/>
      <c r="G64" s="75"/>
    </row>
    <row r="65" spans="1:7" ht="26.4" x14ac:dyDescent="0.25">
      <c r="A65" s="68" t="s">
        <v>42</v>
      </c>
      <c r="B65" s="68" t="s">
        <v>2</v>
      </c>
      <c r="C65" s="13" t="s">
        <v>24</v>
      </c>
      <c r="D65" s="76" t="s">
        <v>48</v>
      </c>
      <c r="E65" s="77"/>
      <c r="F65" s="13" t="s">
        <v>26</v>
      </c>
      <c r="G65" s="68" t="s">
        <v>5</v>
      </c>
    </row>
    <row r="66" spans="1:7" s="39" customFormat="1" ht="27.9" customHeight="1" x14ac:dyDescent="0.25">
      <c r="A66" s="35">
        <v>1</v>
      </c>
      <c r="B66" s="36" t="s">
        <v>52</v>
      </c>
      <c r="C66" s="37">
        <f>F26+F30+F35+F39+F44+F49+F55+F59+F63</f>
        <v>46092</v>
      </c>
      <c r="D66" s="80">
        <v>0.1</v>
      </c>
      <c r="E66" s="79"/>
      <c r="F66" s="43">
        <f>C66*D66</f>
        <v>4609.2</v>
      </c>
      <c r="G66" s="44" t="s">
        <v>60</v>
      </c>
    </row>
    <row r="67" spans="1:7" ht="24.9" customHeight="1" x14ac:dyDescent="0.25">
      <c r="A67" s="71" t="s">
        <v>43</v>
      </c>
      <c r="B67" s="72"/>
      <c r="C67" s="72"/>
      <c r="D67" s="72"/>
      <c r="E67" s="72"/>
      <c r="F67" s="34">
        <f>SUM(F66)</f>
        <v>4609.2</v>
      </c>
      <c r="G67" s="17"/>
    </row>
    <row r="68" spans="1:7" x14ac:dyDescent="0.25">
      <c r="A68" s="73"/>
      <c r="B68" s="74"/>
      <c r="C68" s="74"/>
      <c r="D68" s="74"/>
      <c r="E68" s="74"/>
      <c r="F68" s="74"/>
      <c r="G68" s="75"/>
    </row>
  </sheetData>
  <mergeCells count="68">
    <mergeCell ref="A68:G68"/>
    <mergeCell ref="D62:E62"/>
    <mergeCell ref="A63:E63"/>
    <mergeCell ref="A64:G64"/>
    <mergeCell ref="D65:E65"/>
    <mergeCell ref="D66:E66"/>
    <mergeCell ref="A67:E67"/>
    <mergeCell ref="D61:E61"/>
    <mergeCell ref="D47:E47"/>
    <mergeCell ref="D48:E48"/>
    <mergeCell ref="A49:E49"/>
    <mergeCell ref="A50:G50"/>
    <mergeCell ref="D51:E51"/>
    <mergeCell ref="A55:E55"/>
    <mergeCell ref="A56:G56"/>
    <mergeCell ref="D57:E57"/>
    <mergeCell ref="D58:E58"/>
    <mergeCell ref="A59:E59"/>
    <mergeCell ref="A60:G60"/>
    <mergeCell ref="D46:E46"/>
    <mergeCell ref="A35:E35"/>
    <mergeCell ref="A36:G36"/>
    <mergeCell ref="D37:E37"/>
    <mergeCell ref="D38:E38"/>
    <mergeCell ref="A39:E39"/>
    <mergeCell ref="A40:G40"/>
    <mergeCell ref="D41:E41"/>
    <mergeCell ref="D42:E42"/>
    <mergeCell ref="D43:E43"/>
    <mergeCell ref="A44:E44"/>
    <mergeCell ref="A45:G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结算单</vt:lpstr>
      <vt:lpstr>金海湖预算单</vt:lpstr>
      <vt:lpstr>结算单!Print_Area</vt:lpstr>
      <vt:lpstr>金海湖预算单!Print_Area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2019-09-09T02:45:34Z</dcterms:modified>
</cp:coreProperties>
</file>