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86139\Desktop\工作\lexus视频\"/>
    </mc:Choice>
  </mc:AlternateContent>
  <xr:revisionPtr revIDLastSave="0" documentId="13_ncr:1_{82DF0829-3885-4DD0-9AD9-D6ADFF261F29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视频制作报价" sheetId="1" r:id="rId1"/>
    <sheet name="汽车-流媒体后视镜" sheetId="3" r:id="rId2"/>
    <sheet name=" 汽车-卡扣脚垫" sheetId="13" r:id="rId3"/>
    <sheet name=" 汽车-脚踢式尾门" sheetId="14" r:id="rId4"/>
    <sheet name="  汽车-车载净化器" sheetId="15" r:id="rId5"/>
    <sheet name="  汽车-大包围" sheetId="16" r:id="rId6"/>
    <sheet name=" 生活-车主必备" sheetId="17" r:id="rId7"/>
    <sheet name=" 生活-匠心" sheetId="19" r:id="rId8"/>
    <sheet name="  生活-女性" sheetId="20" r:id="rId9"/>
    <sheet name="  生活-儿童" sheetId="21" r:id="rId10"/>
    <sheet name="  生活-原创" sheetId="22" r:id="rId1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2" l="1"/>
  <c r="F26" i="22"/>
  <c r="F29" i="22"/>
  <c r="F28" i="22"/>
  <c r="F27" i="22"/>
  <c r="F25" i="22"/>
  <c r="F24" i="22"/>
  <c r="F23" i="22"/>
  <c r="F22" i="22"/>
  <c r="F20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F21" i="21"/>
  <c r="F20" i="21"/>
  <c r="F18" i="21"/>
  <c r="F29" i="21"/>
  <c r="F28" i="21"/>
  <c r="F27" i="21"/>
  <c r="F26" i="21"/>
  <c r="F25" i="21"/>
  <c r="F24" i="21"/>
  <c r="F23" i="21"/>
  <c r="F22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28" i="20"/>
  <c r="F27" i="20"/>
  <c r="F26" i="20"/>
  <c r="F25" i="20"/>
  <c r="F24" i="20"/>
  <c r="F23" i="20"/>
  <c r="F22" i="20"/>
  <c r="F21" i="20"/>
  <c r="F20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26" i="19"/>
  <c r="F23" i="19"/>
  <c r="F22" i="19"/>
  <c r="F17" i="19"/>
  <c r="F7" i="19"/>
  <c r="F32" i="19"/>
  <c r="F31" i="19"/>
  <c r="F30" i="19"/>
  <c r="F29" i="19"/>
  <c r="F28" i="19"/>
  <c r="F27" i="19"/>
  <c r="F25" i="19"/>
  <c r="F24" i="19"/>
  <c r="F20" i="19"/>
  <c r="F19" i="19"/>
  <c r="F18" i="19"/>
  <c r="F16" i="19"/>
  <c r="F15" i="19"/>
  <c r="F14" i="19"/>
  <c r="F13" i="19"/>
  <c r="F12" i="19"/>
  <c r="F11" i="19"/>
  <c r="F10" i="19"/>
  <c r="F9" i="19"/>
  <c r="F8" i="19"/>
  <c r="F6" i="19"/>
  <c r="F5" i="19"/>
  <c r="F4" i="19"/>
  <c r="F16" i="17"/>
  <c r="F15" i="17"/>
  <c r="F29" i="17"/>
  <c r="F28" i="17"/>
  <c r="F27" i="17"/>
  <c r="F26" i="17"/>
  <c r="F25" i="17"/>
  <c r="F24" i="17"/>
  <c r="F23" i="17"/>
  <c r="F22" i="17"/>
  <c r="F21" i="17"/>
  <c r="F19" i="17"/>
  <c r="F18" i="17"/>
  <c r="F17" i="17"/>
  <c r="F14" i="17"/>
  <c r="F13" i="17"/>
  <c r="F12" i="17"/>
  <c r="F11" i="17"/>
  <c r="F10" i="17"/>
  <c r="F9" i="17"/>
  <c r="F8" i="17"/>
  <c r="F7" i="17"/>
  <c r="F6" i="17"/>
  <c r="F5" i="17"/>
  <c r="F4" i="17"/>
  <c r="F23" i="16"/>
  <c r="F22" i="16"/>
  <c r="F20" i="16"/>
  <c r="F28" i="16"/>
  <c r="F27" i="16"/>
  <c r="F26" i="16"/>
  <c r="F25" i="16"/>
  <c r="F24" i="16"/>
  <c r="F21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23" i="15"/>
  <c r="F20" i="15"/>
  <c r="F18" i="15"/>
  <c r="F28" i="15"/>
  <c r="F27" i="15"/>
  <c r="F26" i="15"/>
  <c r="F25" i="15"/>
  <c r="F24" i="15"/>
  <c r="F22" i="15"/>
  <c r="F21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21" i="14"/>
  <c r="F26" i="14"/>
  <c r="F25" i="14"/>
  <c r="F24" i="14"/>
  <c r="F23" i="14"/>
  <c r="F22" i="14"/>
  <c r="F20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26" i="13"/>
  <c r="F25" i="13"/>
  <c r="F24" i="13"/>
  <c r="F23" i="13"/>
  <c r="F22" i="13"/>
  <c r="F21" i="13"/>
  <c r="F20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27" i="3"/>
  <c r="F26" i="3"/>
  <c r="F25" i="3"/>
  <c r="F24" i="3"/>
  <c r="F30" i="22"/>
  <c r="F31" i="22"/>
  <c r="F32" i="22"/>
  <c r="F33" i="22"/>
  <c r="D23" i="1"/>
  <c r="F30" i="21"/>
  <c r="F31" i="21"/>
  <c r="F32" i="21"/>
  <c r="F33" i="21"/>
  <c r="D22" i="1"/>
  <c r="F29" i="20"/>
  <c r="F30" i="20"/>
  <c r="F31" i="20"/>
  <c r="F32" i="20"/>
  <c r="D21" i="1"/>
  <c r="F27" i="13"/>
  <c r="F33" i="19"/>
  <c r="F34" i="19"/>
  <c r="F35" i="19"/>
  <c r="F36" i="19"/>
  <c r="D20" i="1"/>
  <c r="F30" i="17"/>
  <c r="F31" i="17"/>
  <c r="F32" i="17"/>
  <c r="F33" i="17"/>
  <c r="D19" i="1"/>
  <c r="F29" i="16"/>
  <c r="F30" i="16"/>
  <c r="F31" i="16"/>
  <c r="F32" i="16"/>
  <c r="D18" i="1"/>
  <c r="F29" i="15"/>
  <c r="F30" i="15"/>
  <c r="F31" i="15"/>
  <c r="F32" i="15"/>
  <c r="D17" i="1"/>
  <c r="F27" i="14"/>
  <c r="F28" i="14"/>
  <c r="F29" i="14"/>
  <c r="F30" i="14"/>
  <c r="D16" i="1"/>
  <c r="F28" i="13"/>
  <c r="F29" i="13"/>
  <c r="F30" i="13"/>
  <c r="D15" i="1"/>
  <c r="F21" i="1"/>
  <c r="F22" i="1"/>
  <c r="F19" i="1"/>
  <c r="F23" i="1"/>
  <c r="F20" i="1"/>
  <c r="F17" i="1"/>
  <c r="F18" i="1"/>
  <c r="F15" i="1"/>
  <c r="F16" i="1"/>
  <c r="F9" i="3"/>
  <c r="F10" i="3"/>
  <c r="F11" i="3"/>
  <c r="F12" i="3"/>
  <c r="F13" i="3"/>
  <c r="F14" i="3"/>
  <c r="F15" i="3"/>
  <c r="F16" i="3"/>
  <c r="F17" i="3"/>
  <c r="F5" i="3"/>
  <c r="F23" i="3"/>
  <c r="F22" i="3"/>
  <c r="F21" i="3"/>
  <c r="F20" i="3"/>
  <c r="F18" i="3"/>
  <c r="F8" i="3"/>
  <c r="F7" i="3"/>
  <c r="F6" i="3"/>
  <c r="F4" i="3"/>
  <c r="F28" i="3"/>
  <c r="F29" i="3"/>
  <c r="F30" i="3"/>
  <c r="F31" i="3"/>
  <c r="D14" i="1"/>
  <c r="F14" i="1"/>
  <c r="F24" i="1"/>
</calcChain>
</file>

<file path=xl/sharedStrings.xml><?xml version="1.0" encoding="utf-8"?>
<sst xmlns="http://schemas.openxmlformats.org/spreadsheetml/2006/main" count="590" uniqueCount="108">
  <si>
    <t>项目</t>
    <phoneticPr fontId="1" type="noConversion"/>
  </si>
  <si>
    <t>子项</t>
    <phoneticPr fontId="1" type="noConversion"/>
  </si>
  <si>
    <t>说明</t>
    <phoneticPr fontId="1" type="noConversion"/>
  </si>
  <si>
    <t>单价</t>
    <phoneticPr fontId="1" type="noConversion"/>
  </si>
  <si>
    <t>合计</t>
    <phoneticPr fontId="1" type="noConversion"/>
  </si>
  <si>
    <t>导演劳务</t>
    <phoneticPr fontId="1" type="noConversion"/>
  </si>
  <si>
    <t>灯光师劳务</t>
    <phoneticPr fontId="1" type="noConversion"/>
  </si>
  <si>
    <t>设备租金</t>
    <phoneticPr fontId="1" type="noConversion"/>
  </si>
  <si>
    <t>摄像助理劳务</t>
    <phoneticPr fontId="1" type="noConversion"/>
  </si>
  <si>
    <t>化妆师劳务</t>
    <phoneticPr fontId="1" type="noConversion"/>
  </si>
  <si>
    <t>剪辑</t>
    <phoneticPr fontId="1" type="noConversion"/>
  </si>
  <si>
    <t>2名灯光师</t>
    <phoneticPr fontId="1" type="noConversion"/>
  </si>
  <si>
    <t>包装合成</t>
    <phoneticPr fontId="1" type="noConversion"/>
  </si>
  <si>
    <t>AE包装、特效、合成</t>
    <phoneticPr fontId="1" type="noConversion"/>
  </si>
  <si>
    <t>成片输出</t>
    <phoneticPr fontId="1" type="noConversion"/>
  </si>
  <si>
    <t>总计</t>
    <phoneticPr fontId="1" type="noConversion"/>
  </si>
  <si>
    <t>税金（6%）</t>
    <phoneticPr fontId="1" type="noConversion"/>
  </si>
  <si>
    <t>摄像师劳务</t>
    <phoneticPr fontId="1" type="noConversion"/>
  </si>
  <si>
    <t>数量</t>
    <phoneticPr fontId="1" type="noConversion"/>
  </si>
  <si>
    <t>2名摄像助理</t>
    <phoneticPr fontId="1" type="noConversion"/>
  </si>
  <si>
    <t>场地拍摄（1天）</t>
    <phoneticPr fontId="1" type="noConversion"/>
  </si>
  <si>
    <t>拍摄场地租金</t>
    <phoneticPr fontId="1" type="noConversion"/>
  </si>
  <si>
    <t>道具</t>
    <phoneticPr fontId="1" type="noConversion"/>
  </si>
  <si>
    <t>视频剪辑</t>
    <phoneticPr fontId="1" type="noConversion"/>
  </si>
  <si>
    <t>视频后期制作</t>
    <phoneticPr fontId="1" type="noConversion"/>
  </si>
  <si>
    <t>现场化妆师1名</t>
    <phoneticPr fontId="1" type="noConversion"/>
  </si>
  <si>
    <t>交通运输</t>
    <phoneticPr fontId="1" type="noConversion"/>
  </si>
  <si>
    <t>拍摄设备运输，人员交通</t>
    <phoneticPr fontId="1" type="noConversion"/>
  </si>
  <si>
    <t>演员</t>
    <phoneticPr fontId="1" type="noConversion"/>
  </si>
  <si>
    <t>拍摄用车费用</t>
    <phoneticPr fontId="1" type="noConversion"/>
  </si>
  <si>
    <t>4S店拍摄费用</t>
    <phoneticPr fontId="1" type="noConversion"/>
  </si>
  <si>
    <t>版权音乐</t>
    <phoneticPr fontId="1" type="noConversion"/>
  </si>
  <si>
    <t>店面及互联网播放版权以10万人次传播费用</t>
    <phoneticPr fontId="1" type="noConversion"/>
  </si>
  <si>
    <t>流媒体后视镜</t>
    <phoneticPr fontId="1" type="noConversion"/>
  </si>
  <si>
    <t>道具场工</t>
    <phoneticPr fontId="1" type="noConversion"/>
  </si>
  <si>
    <t>现场道具整理，准备</t>
    <phoneticPr fontId="1" type="noConversion"/>
  </si>
  <si>
    <t>导演老师劳务</t>
    <phoneticPr fontId="1" type="noConversion"/>
  </si>
  <si>
    <t>摄影机佳能5Dmark4</t>
    <phoneticPr fontId="1" type="noConversion"/>
  </si>
  <si>
    <t>大三元镜头（3只）</t>
    <phoneticPr fontId="1" type="noConversion"/>
  </si>
  <si>
    <t>17寸监视器</t>
    <phoneticPr fontId="1" type="noConversion"/>
  </si>
  <si>
    <t>无线数据传输</t>
    <phoneticPr fontId="1" type="noConversion"/>
  </si>
  <si>
    <t>大疆摄影机稳定器</t>
    <phoneticPr fontId="1" type="noConversion"/>
  </si>
  <si>
    <t>轨道-摄影镜头推动用</t>
    <phoneticPr fontId="1" type="noConversion"/>
  </si>
  <si>
    <t>灯光器材</t>
    <phoneticPr fontId="1" type="noConversion"/>
  </si>
  <si>
    <t>录音设备</t>
    <phoneticPr fontId="1" type="noConversion"/>
  </si>
  <si>
    <t>摄影机SONY C300</t>
    <phoneticPr fontId="1" type="noConversion"/>
  </si>
  <si>
    <t>车辆使用，保洁等-道具老师负责</t>
    <phoneticPr fontId="1" type="noConversion"/>
  </si>
  <si>
    <t>演员服装</t>
    <phoneticPr fontId="1" type="noConversion"/>
  </si>
  <si>
    <t>定焦微距镜头50.85.100</t>
    <phoneticPr fontId="1" type="noConversion"/>
  </si>
  <si>
    <t>员工客串</t>
    <phoneticPr fontId="1" type="noConversion"/>
  </si>
  <si>
    <t>专业舞蹈演员</t>
    <phoneticPr fontId="1" type="noConversion"/>
  </si>
  <si>
    <t>装置柱*5根，演员服装</t>
    <phoneticPr fontId="1" type="noConversion"/>
  </si>
  <si>
    <t>4S店，望京soho,以及室内棚</t>
    <phoneticPr fontId="1" type="noConversion"/>
  </si>
  <si>
    <t>宠物猫租赁</t>
    <phoneticPr fontId="1" type="noConversion"/>
  </si>
  <si>
    <t>宠物狗租赁，2小时</t>
    <phoneticPr fontId="1" type="noConversion"/>
  </si>
  <si>
    <t>装置绿植，机器人租赁</t>
    <phoneticPr fontId="1" type="noConversion"/>
  </si>
  <si>
    <t>大摇臂</t>
    <phoneticPr fontId="1" type="noConversion"/>
  </si>
  <si>
    <t>大疆DJI航拍器</t>
    <phoneticPr fontId="1" type="noConversion"/>
  </si>
  <si>
    <t>航拍操控老师</t>
    <phoneticPr fontId="1" type="noConversion"/>
  </si>
  <si>
    <t>航拍师劳务</t>
    <phoneticPr fontId="1" type="noConversion"/>
  </si>
  <si>
    <t>四川当地4S店租借车辆</t>
    <phoneticPr fontId="1" type="noConversion"/>
  </si>
  <si>
    <t>游伟老师</t>
    <phoneticPr fontId="1" type="noConversion"/>
  </si>
  <si>
    <t>差旅-飞机票</t>
    <phoneticPr fontId="1" type="noConversion"/>
  </si>
  <si>
    <t>7人北京飞成都-往返</t>
    <phoneticPr fontId="1" type="noConversion"/>
  </si>
  <si>
    <t>演员</t>
  </si>
  <si>
    <t>办公室以及儿童房实景棚含电费</t>
    <phoneticPr fontId="1" type="noConversion"/>
  </si>
  <si>
    <t>儿童特约演员</t>
    <phoneticPr fontId="1" type="noConversion"/>
  </si>
  <si>
    <t>宠物猫</t>
    <phoneticPr fontId="1" type="noConversion"/>
  </si>
  <si>
    <t xml:space="preserve">特约舞蹈演员客串 </t>
    <phoneticPr fontId="1" type="noConversion"/>
  </si>
  <si>
    <t>3维建模包装</t>
    <phoneticPr fontId="1" type="noConversion"/>
  </si>
  <si>
    <t>3维模型建模，材质合成</t>
    <phoneticPr fontId="1" type="noConversion"/>
  </si>
  <si>
    <t>汽车精品</t>
    <phoneticPr fontId="1" type="noConversion"/>
  </si>
  <si>
    <t>详见分表</t>
    <phoneticPr fontId="1" type="noConversion"/>
  </si>
  <si>
    <t>卡扣脚垫</t>
    <phoneticPr fontId="1" type="noConversion"/>
  </si>
  <si>
    <t>脚踢式尾门</t>
    <phoneticPr fontId="1" type="noConversion"/>
  </si>
  <si>
    <t>车载净化器</t>
    <phoneticPr fontId="1" type="noConversion"/>
  </si>
  <si>
    <t>UX大包围</t>
    <phoneticPr fontId="1" type="noConversion"/>
  </si>
  <si>
    <t>生活精品</t>
    <phoneticPr fontId="1" type="noConversion"/>
  </si>
  <si>
    <t>车主必备</t>
    <phoneticPr fontId="1" type="noConversion"/>
  </si>
  <si>
    <t>匠心系列</t>
    <phoneticPr fontId="1" type="noConversion"/>
  </si>
  <si>
    <t>女性精品</t>
    <phoneticPr fontId="1" type="noConversion"/>
  </si>
  <si>
    <t>儿童精品</t>
    <phoneticPr fontId="1" type="noConversion"/>
  </si>
  <si>
    <t>原创精品</t>
    <phoneticPr fontId="1" type="noConversion"/>
  </si>
  <si>
    <t>有行程单截图</t>
    <phoneticPr fontId="1" type="noConversion"/>
  </si>
  <si>
    <t>北京瑰丽酒店场地费</t>
    <phoneticPr fontId="1" type="noConversion"/>
  </si>
  <si>
    <t>备注</t>
    <phoneticPr fontId="1" type="noConversion"/>
  </si>
  <si>
    <t>有发票</t>
    <phoneticPr fontId="1" type="noConversion"/>
  </si>
  <si>
    <t>演员服装-polo衫，人工草坪，golf球</t>
    <phoneticPr fontId="1" type="noConversion"/>
  </si>
  <si>
    <t>新增，加入剧情</t>
    <phoneticPr fontId="1" type="noConversion"/>
  </si>
  <si>
    <t>机位</t>
    <phoneticPr fontId="1" type="noConversion"/>
  </si>
  <si>
    <t>服务费（8%）</t>
    <phoneticPr fontId="1" type="noConversion"/>
  </si>
  <si>
    <t>外场</t>
    <phoneticPr fontId="1" type="noConversion"/>
  </si>
  <si>
    <t>优惠合计</t>
    <phoneticPr fontId="1" type="noConversion"/>
  </si>
  <si>
    <t xml:space="preserve">车载净化器                                                                               </t>
    <phoneticPr fontId="1" type="noConversion"/>
  </si>
  <si>
    <t>大包围</t>
    <phoneticPr fontId="1" type="noConversion"/>
  </si>
  <si>
    <t>新增，拍摄需要</t>
    <phoneticPr fontId="1" type="noConversion"/>
  </si>
  <si>
    <t>酒店</t>
    <phoneticPr fontId="1" type="noConversion"/>
  </si>
  <si>
    <t>匠心</t>
    <phoneticPr fontId="1" type="noConversion"/>
  </si>
  <si>
    <t>女性</t>
    <phoneticPr fontId="1" type="noConversion"/>
  </si>
  <si>
    <t>新增需求</t>
    <phoneticPr fontId="1" type="noConversion"/>
  </si>
  <si>
    <t>原创</t>
    <phoneticPr fontId="1" type="noConversion"/>
  </si>
  <si>
    <t>儿童</t>
    <phoneticPr fontId="1" type="noConversion"/>
  </si>
  <si>
    <t>致：丰田汽车（中国）投资有限公司</t>
  </si>
  <si>
    <t>以下内容请仔细查阅。对于贵部的疑问及请求，我们将作全面周至的解答和服务。</t>
    <phoneticPr fontId="14" type="noConversion"/>
  </si>
  <si>
    <t>件　　　 名：</t>
  </si>
  <si>
    <t>LEXUS纯正精品宣传视频制作</t>
    <phoneticPr fontId="1" type="noConversion"/>
  </si>
  <si>
    <t>合 計 金 額：</t>
  </si>
  <si>
    <t>结   算   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</si>
</sst>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43" formatCode="_ * #,##0.00_ ;_ * \-#,##0.00_ ;_ * &quot;-&quot;??_ ;_ @_ "/>
    <numFmt numFmtId="176" formatCode="0_);[Red]\(0\)"/>
  </numFmts>
  <fonts count="1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4"/>
      <charset val="134"/>
      <scheme val="minor"/>
    </font>
    <font>
      <sz val="11"/>
      <color rgb="FF000000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ＭＳ Ｐゴシック"/>
      <family val="2"/>
    </font>
    <font>
      <sz val="18"/>
      <name val="黑体"/>
      <family val="3"/>
      <charset val="134"/>
    </font>
    <font>
      <sz val="10"/>
      <name val="黑体"/>
      <family val="3"/>
      <charset val="134"/>
    </font>
    <font>
      <u/>
      <sz val="11"/>
      <name val="黑体"/>
      <family val="3"/>
      <charset val="134"/>
    </font>
    <font>
      <sz val="9"/>
      <name val="宋体"/>
      <family val="3"/>
      <charset val="134"/>
    </font>
    <font>
      <b/>
      <sz val="11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0" borderId="0">
      <alignment horizontal="justify" vertical="justify" textRotation="127" wrapText="1"/>
      <protection hidden="1"/>
    </xf>
  </cellStyleXfs>
  <cellXfs count="7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7" fontId="3" fillId="2" borderId="1" xfId="0" applyNumberFormat="1" applyFont="1" applyFill="1" applyBorder="1">
      <alignment vertical="center"/>
    </xf>
    <xf numFmtId="7" fontId="0" fillId="0" borderId="1" xfId="0" applyNumberFormat="1" applyBorder="1">
      <alignment vertical="center"/>
    </xf>
    <xf numFmtId="7" fontId="0" fillId="3" borderId="1" xfId="0" applyNumberFormat="1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7" fontId="4" fillId="0" borderId="1" xfId="0" applyNumberFormat="1" applyFont="1" applyBorder="1">
      <alignment vertical="center"/>
    </xf>
    <xf numFmtId="0" fontId="2" fillId="3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7" fontId="4" fillId="3" borderId="1" xfId="0" applyNumberFormat="1" applyFont="1" applyFill="1" applyBorder="1">
      <alignment vertical="center"/>
    </xf>
    <xf numFmtId="7" fontId="2" fillId="0" borderId="1" xfId="0" applyNumberFormat="1" applyFont="1" applyBorder="1">
      <alignment vertical="center"/>
    </xf>
    <xf numFmtId="7" fontId="2" fillId="3" borderId="1" xfId="0" applyNumberFormat="1" applyFont="1" applyFill="1" applyBorder="1">
      <alignment vertical="center"/>
    </xf>
    <xf numFmtId="0" fontId="5" fillId="0" borderId="8" xfId="0" applyFont="1" applyBorder="1">
      <alignment vertical="center"/>
    </xf>
    <xf numFmtId="0" fontId="4" fillId="0" borderId="8" xfId="0" applyFont="1" applyBorder="1">
      <alignment vertical="center"/>
    </xf>
    <xf numFmtId="7" fontId="4" fillId="0" borderId="8" xfId="0" applyNumberFormat="1" applyFont="1" applyBorder="1">
      <alignment vertical="center"/>
    </xf>
    <xf numFmtId="0" fontId="5" fillId="4" borderId="8" xfId="0" applyFont="1" applyFill="1" applyBorder="1">
      <alignment vertical="center"/>
    </xf>
    <xf numFmtId="0" fontId="4" fillId="4" borderId="8" xfId="0" applyFont="1" applyFill="1" applyBorder="1">
      <alignment vertical="center"/>
    </xf>
    <xf numFmtId="7" fontId="6" fillId="0" borderId="8" xfId="0" applyNumberFormat="1" applyFont="1" applyBorder="1">
      <alignment vertical="center"/>
    </xf>
    <xf numFmtId="0" fontId="5" fillId="4" borderId="6" xfId="0" applyFont="1" applyFill="1" applyBorder="1">
      <alignment vertical="center"/>
    </xf>
    <xf numFmtId="7" fontId="2" fillId="0" borderId="1" xfId="0" applyNumberFormat="1" applyFont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2" fillId="5" borderId="1" xfId="0" applyFont="1" applyFill="1" applyBorder="1">
      <alignment vertical="center"/>
    </xf>
    <xf numFmtId="7" fontId="2" fillId="5" borderId="1" xfId="0" applyNumberFormat="1" applyFont="1" applyFill="1" applyBorder="1">
      <alignment vertical="center"/>
    </xf>
    <xf numFmtId="0" fontId="0" fillId="5" borderId="0" xfId="0" applyFill="1">
      <alignment vertical="center"/>
    </xf>
    <xf numFmtId="7" fontId="0" fillId="5" borderId="1" xfId="0" applyNumberFormat="1" applyFill="1" applyBorder="1">
      <alignment vertical="center"/>
    </xf>
    <xf numFmtId="0" fontId="0" fillId="5" borderId="3" xfId="0" applyFill="1" applyBorder="1">
      <alignment vertical="center"/>
    </xf>
    <xf numFmtId="0" fontId="8" fillId="0" borderId="1" xfId="0" applyFont="1" applyBorder="1">
      <alignment vertical="center"/>
    </xf>
    <xf numFmtId="7" fontId="8" fillId="0" borderId="1" xfId="0" applyNumberFormat="1" applyFont="1" applyBorder="1">
      <alignment vertical="center"/>
    </xf>
    <xf numFmtId="0" fontId="8" fillId="3" borderId="1" xfId="0" applyFont="1" applyFill="1" applyBorder="1">
      <alignment vertical="center"/>
    </xf>
    <xf numFmtId="7" fontId="8" fillId="3" borderId="1" xfId="0" applyNumberFormat="1" applyFont="1" applyFill="1" applyBorder="1">
      <alignment vertical="center"/>
    </xf>
    <xf numFmtId="7" fontId="9" fillId="2" borderId="1" xfId="0" applyNumberFormat="1" applyFont="1" applyFill="1" applyBorder="1">
      <alignment vertical="center"/>
    </xf>
    <xf numFmtId="7" fontId="9" fillId="3" borderId="1" xfId="0" applyNumberFormat="1" applyFont="1" applyFill="1" applyBorder="1">
      <alignment vertical="center"/>
    </xf>
    <xf numFmtId="7" fontId="9" fillId="0" borderId="1" xfId="0" applyNumberFormat="1" applyFont="1" applyBorder="1">
      <alignment vertical="center"/>
    </xf>
    <xf numFmtId="0" fontId="12" fillId="0" borderId="0" xfId="2" applyFont="1" applyAlignment="1" applyProtection="1"/>
    <xf numFmtId="0" fontId="12" fillId="0" borderId="0" xfId="2" applyFont="1" applyAlignment="1" applyProtection="1">
      <alignment horizontal="center"/>
    </xf>
    <xf numFmtId="4" fontId="12" fillId="0" borderId="0" xfId="2" applyNumberFormat="1" applyFont="1" applyAlignment="1" applyProtection="1">
      <alignment horizontal="center"/>
    </xf>
    <xf numFmtId="0" fontId="13" fillId="0" borderId="0" xfId="2" applyFont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8" fillId="0" borderId="0" xfId="2" applyFont="1" applyAlignment="1" applyProtection="1">
      <alignment horizontal="center"/>
    </xf>
    <xf numFmtId="4" fontId="8" fillId="0" borderId="0" xfId="2" applyNumberFormat="1" applyFont="1" applyAlignment="1" applyProtection="1">
      <alignment horizontal="center"/>
    </xf>
    <xf numFmtId="0" fontId="8" fillId="0" borderId="0" xfId="2" applyFont="1" applyAlignment="1" applyProtection="1"/>
    <xf numFmtId="0" fontId="8" fillId="0" borderId="0" xfId="2" applyFont="1" applyAlignment="1" applyProtection="1">
      <alignment horizontal="right"/>
    </xf>
    <xf numFmtId="176" fontId="15" fillId="0" borderId="5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1" fillId="0" borderId="0" xfId="2" applyFont="1" applyAlignment="1" applyProtection="1">
      <alignment horizontal="center"/>
    </xf>
    <xf numFmtId="4" fontId="11" fillId="0" borderId="0" xfId="2" applyNumberFormat="1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4" fontId="8" fillId="0" borderId="0" xfId="2" applyNumberFormat="1" applyFont="1" applyAlignment="1" applyProtection="1">
      <alignment horizontal="center"/>
    </xf>
    <xf numFmtId="0" fontId="8" fillId="0" borderId="4" xfId="2" applyFont="1" applyBorder="1" applyAlignment="1" applyProtection="1">
      <alignment horizontal="center"/>
    </xf>
    <xf numFmtId="4" fontId="8" fillId="0" borderId="4" xfId="2" applyNumberFormat="1" applyFont="1" applyBorder="1" applyAlignment="1" applyProtection="1">
      <alignment horizontal="center"/>
    </xf>
    <xf numFmtId="176" fontId="15" fillId="0" borderId="5" xfId="1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</cellXfs>
  <cellStyles count="3">
    <cellStyle name="0,0_x000d__x000a_NA_x000d__x000a_" xfId="2" xr:uid="{BF5A4925-8664-4CF5-A212-12DD9A59E350}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1953985</xdr:colOff>
      <xdr:row>3</xdr:row>
      <xdr:rowOff>19050</xdr:rowOff>
    </xdr:from>
    <xdr:to>
      <xdr:col>6</xdr:col>
      <xdr:colOff>0</xdr:colOff>
      <xdr:row>6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F0C70D5F-F081-45BB-9D27-92A8A87DA770}"/>
            </a:ext>
          </a:extLst>
        </xdr:cNvPr>
        <xdr:cNvSpPr txBox="1">
          <a:spLocks noChangeArrowheads="1"/>
        </xdr:cNvSpPr>
      </xdr:nvSpPr>
      <xdr:spPr bwMode="auto">
        <a:xfrm>
          <a:off x="4065814" y="933450"/>
          <a:ext cx="2901043" cy="662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13" workbookViewId="0">
      <selection activeCell="C12" sqref="C12"/>
    </sheetView>
  </sheetViews>
  <sheetFormatPr defaultColWidth="8.85546875" defaultRowHeight="14.15"/>
  <cols>
    <col min="1" max="1" width="15.35546875" bestFit="1" customWidth="1"/>
    <col min="2" max="2" width="12.35546875" bestFit="1" customWidth="1"/>
    <col min="3" max="3" width="37.85546875" bestFit="1" customWidth="1"/>
    <col min="4" max="4" width="10" bestFit="1" customWidth="1"/>
    <col min="5" max="5" width="4.85546875" bestFit="1" customWidth="1"/>
    <col min="6" max="6" width="11" bestFit="1" customWidth="1"/>
  </cols>
  <sheetData>
    <row r="1" spans="1:6" ht="22.75">
      <c r="A1" s="50" t="s">
        <v>107</v>
      </c>
      <c r="B1" s="50"/>
      <c r="C1" s="50"/>
      <c r="D1" s="50"/>
      <c r="E1" s="50"/>
      <c r="F1" s="51"/>
    </row>
    <row r="2" spans="1:6">
      <c r="A2" s="39"/>
      <c r="B2" s="39"/>
      <c r="C2" s="39"/>
      <c r="D2" s="40"/>
      <c r="E2" s="40"/>
      <c r="F2" s="41"/>
    </row>
    <row r="3" spans="1:6">
      <c r="A3" s="39"/>
      <c r="B3" s="39"/>
      <c r="C3" s="39"/>
      <c r="D3" s="40"/>
      <c r="E3" s="40"/>
      <c r="F3" s="41"/>
    </row>
    <row r="4" spans="1:6">
      <c r="A4" s="42" t="s">
        <v>102</v>
      </c>
      <c r="B4" s="42"/>
      <c r="C4" s="43"/>
      <c r="D4" s="44"/>
      <c r="E4" s="44"/>
      <c r="F4" s="45"/>
    </row>
    <row r="5" spans="1:6">
      <c r="A5" s="46"/>
      <c r="B5" s="46"/>
      <c r="C5" s="46"/>
      <c r="D5" s="44"/>
      <c r="E5" s="44"/>
      <c r="F5" s="45"/>
    </row>
    <row r="6" spans="1:6">
      <c r="A6" s="46"/>
      <c r="B6" s="46"/>
      <c r="C6" s="46"/>
      <c r="D6" s="44"/>
      <c r="E6" s="44"/>
      <c r="F6" s="45"/>
    </row>
    <row r="7" spans="1:6">
      <c r="A7" s="46"/>
      <c r="B7" s="46"/>
      <c r="C7" s="46"/>
      <c r="D7" s="44"/>
      <c r="E7" s="44"/>
      <c r="F7" s="45"/>
    </row>
    <row r="8" spans="1:6">
      <c r="A8" s="52" t="s">
        <v>103</v>
      </c>
      <c r="B8" s="52"/>
      <c r="C8" s="52"/>
      <c r="D8" s="52"/>
      <c r="E8" s="52"/>
      <c r="F8" s="53"/>
    </row>
    <row r="9" spans="1:6">
      <c r="A9" s="46"/>
      <c r="B9" s="46"/>
      <c r="C9" s="46"/>
      <c r="D9" s="44"/>
      <c r="E9" s="44"/>
      <c r="F9" s="45"/>
    </row>
    <row r="10" spans="1:6">
      <c r="A10" s="47"/>
      <c r="B10" s="47"/>
      <c r="C10" s="47" t="s">
        <v>104</v>
      </c>
      <c r="D10" s="54" t="s">
        <v>105</v>
      </c>
      <c r="E10" s="54"/>
      <c r="F10" s="55"/>
    </row>
    <row r="11" spans="1:6">
      <c r="A11" s="47"/>
      <c r="B11" s="47"/>
      <c r="C11" s="47" t="s">
        <v>106</v>
      </c>
      <c r="D11" s="56">
        <v>600000</v>
      </c>
      <c r="E11" s="56"/>
      <c r="F11" s="56"/>
    </row>
    <row r="12" spans="1:6">
      <c r="A12" s="47"/>
      <c r="B12" s="47"/>
      <c r="C12" s="47"/>
      <c r="D12" s="48"/>
      <c r="E12" s="48"/>
      <c r="F12" s="48"/>
    </row>
    <row r="13" spans="1:6">
      <c r="A13" s="1" t="s">
        <v>0</v>
      </c>
      <c r="B13" s="1" t="s">
        <v>1</v>
      </c>
      <c r="C13" s="1" t="s">
        <v>2</v>
      </c>
      <c r="D13" s="8" t="s">
        <v>3</v>
      </c>
      <c r="E13" s="8" t="s">
        <v>18</v>
      </c>
      <c r="F13" s="8" t="s">
        <v>4</v>
      </c>
    </row>
    <row r="14" spans="1:6">
      <c r="A14" s="57" t="s">
        <v>71</v>
      </c>
      <c r="B14" s="2" t="s">
        <v>33</v>
      </c>
      <c r="C14" s="2" t="s">
        <v>72</v>
      </c>
      <c r="D14" s="6">
        <f>'汽车-流媒体后视镜'!F31</f>
        <v>53118.720000000001</v>
      </c>
      <c r="E14" s="2">
        <v>1</v>
      </c>
      <c r="F14" s="6">
        <f t="shared" ref="F14:F23" si="0">D14*E14</f>
        <v>53118.720000000001</v>
      </c>
    </row>
    <row r="15" spans="1:6">
      <c r="A15" s="58"/>
      <c r="B15" s="2" t="s">
        <v>73</v>
      </c>
      <c r="C15" s="2" t="s">
        <v>72</v>
      </c>
      <c r="D15" s="6">
        <f>' 汽车-卡扣脚垫'!F30</f>
        <v>50829.120000000003</v>
      </c>
      <c r="E15" s="2">
        <v>1</v>
      </c>
      <c r="F15" s="6">
        <f t="shared" si="0"/>
        <v>50829.120000000003</v>
      </c>
    </row>
    <row r="16" spans="1:6">
      <c r="A16" s="58"/>
      <c r="B16" s="2" t="s">
        <v>74</v>
      </c>
      <c r="C16" s="2" t="s">
        <v>72</v>
      </c>
      <c r="D16" s="6">
        <f>' 汽车-脚踢式尾门'!F30</f>
        <v>52546.32</v>
      </c>
      <c r="E16" s="2">
        <v>1</v>
      </c>
      <c r="F16" s="6">
        <f t="shared" si="0"/>
        <v>52546.32</v>
      </c>
    </row>
    <row r="17" spans="1:6">
      <c r="A17" s="58"/>
      <c r="B17" s="3" t="s">
        <v>75</v>
      </c>
      <c r="C17" s="2" t="s">
        <v>72</v>
      </c>
      <c r="D17" s="7">
        <f>'  汽车-车载净化器'!F32</f>
        <v>63994.32</v>
      </c>
      <c r="E17" s="2">
        <v>1</v>
      </c>
      <c r="F17" s="6">
        <f t="shared" si="0"/>
        <v>63994.32</v>
      </c>
    </row>
    <row r="18" spans="1:6">
      <c r="A18" s="59"/>
      <c r="B18" s="2" t="s">
        <v>76</v>
      </c>
      <c r="C18" s="2" t="s">
        <v>72</v>
      </c>
      <c r="D18" s="6">
        <f>'  汽车-大包围'!F32</f>
        <v>59987.519999999997</v>
      </c>
      <c r="E18" s="2">
        <v>1</v>
      </c>
      <c r="F18" s="6">
        <f t="shared" si="0"/>
        <v>59987.519999999997</v>
      </c>
    </row>
    <row r="19" spans="1:6">
      <c r="A19" s="57" t="s">
        <v>77</v>
      </c>
      <c r="B19" s="3" t="s">
        <v>78</v>
      </c>
      <c r="C19" s="2" t="s">
        <v>72</v>
      </c>
      <c r="D19" s="7">
        <f>' 生活-车主必备'!F33</f>
        <v>53233.2</v>
      </c>
      <c r="E19" s="2">
        <v>1</v>
      </c>
      <c r="F19" s="6">
        <f t="shared" si="0"/>
        <v>53233.2</v>
      </c>
    </row>
    <row r="20" spans="1:6">
      <c r="A20" s="58"/>
      <c r="B20" s="3" t="s">
        <v>79</v>
      </c>
      <c r="C20" s="2" t="s">
        <v>72</v>
      </c>
      <c r="D20" s="7">
        <f>' 生活-匠心'!F36</f>
        <v>84675.818880000021</v>
      </c>
      <c r="E20" s="2">
        <v>1</v>
      </c>
      <c r="F20" s="6">
        <f t="shared" si="0"/>
        <v>84675.818880000021</v>
      </c>
    </row>
    <row r="21" spans="1:6">
      <c r="A21" s="58"/>
      <c r="B21" s="3" t="s">
        <v>80</v>
      </c>
      <c r="C21" s="2" t="s">
        <v>72</v>
      </c>
      <c r="D21" s="7">
        <f>'  生活-女性'!F32</f>
        <v>51859.44</v>
      </c>
      <c r="E21" s="2">
        <v>1</v>
      </c>
      <c r="F21" s="6">
        <f t="shared" si="0"/>
        <v>51859.44</v>
      </c>
    </row>
    <row r="22" spans="1:6">
      <c r="A22" s="58"/>
      <c r="B22" s="3" t="s">
        <v>81</v>
      </c>
      <c r="C22" s="2" t="s">
        <v>72</v>
      </c>
      <c r="D22" s="7">
        <f>'  生活-儿童'!F33</f>
        <v>69031.44</v>
      </c>
      <c r="E22" s="2">
        <v>1</v>
      </c>
      <c r="F22" s="6">
        <f t="shared" si="0"/>
        <v>69031.44</v>
      </c>
    </row>
    <row r="23" spans="1:6">
      <c r="A23" s="59"/>
      <c r="B23" s="2" t="s">
        <v>82</v>
      </c>
      <c r="C23" s="2" t="s">
        <v>72</v>
      </c>
      <c r="D23" s="6">
        <f>'  生活-原创'!F33</f>
        <v>68573.51999999999</v>
      </c>
      <c r="E23" s="2">
        <v>1</v>
      </c>
      <c r="F23" s="6">
        <f t="shared" si="0"/>
        <v>68573.51999999999</v>
      </c>
    </row>
    <row r="24" spans="1:6">
      <c r="A24" s="49" t="s">
        <v>4</v>
      </c>
      <c r="B24" s="49"/>
      <c r="C24" s="49"/>
      <c r="D24" s="49"/>
      <c r="E24" s="49"/>
      <c r="F24" s="5">
        <f>SUM(F14:F23)</f>
        <v>607849.41888000001</v>
      </c>
    </row>
    <row r="25" spans="1:6">
      <c r="A25" s="49" t="s">
        <v>92</v>
      </c>
      <c r="B25" s="49"/>
      <c r="C25" s="49"/>
      <c r="D25" s="49"/>
      <c r="E25" s="49"/>
      <c r="F25" s="5">
        <v>600000</v>
      </c>
    </row>
  </sheetData>
  <mergeCells count="8">
    <mergeCell ref="A25:E25"/>
    <mergeCell ref="A1:F1"/>
    <mergeCell ref="A8:F8"/>
    <mergeCell ref="D10:F10"/>
    <mergeCell ref="D11:F11"/>
    <mergeCell ref="A24:E24"/>
    <mergeCell ref="A14:A18"/>
    <mergeCell ref="A19:A2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7EE2-0881-4CB7-BF9E-D38F28B13665}">
  <dimension ref="A1:G33"/>
  <sheetViews>
    <sheetView topLeftCell="A10" workbookViewId="0">
      <selection activeCell="C20" sqref="A20:XFD20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101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9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" t="s">
        <v>42</v>
      </c>
      <c r="D15" s="2">
        <v>800</v>
      </c>
      <c r="E15" s="2">
        <v>1</v>
      </c>
      <c r="F15" s="6">
        <f t="shared" si="0"/>
        <v>800</v>
      </c>
      <c r="G15" s="28"/>
    </row>
    <row r="16" spans="1:7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  <c r="G16" s="28"/>
    </row>
    <row r="17" spans="1:7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  <c r="G17" s="28"/>
    </row>
    <row r="18" spans="1:7" s="29" customFormat="1">
      <c r="A18" s="58"/>
      <c r="B18" s="3" t="s">
        <v>21</v>
      </c>
      <c r="C18" s="20" t="s">
        <v>65</v>
      </c>
      <c r="D18" s="20">
        <v>10000</v>
      </c>
      <c r="E18" s="20">
        <v>1</v>
      </c>
      <c r="F18" s="22">
        <f t="shared" si="0"/>
        <v>10000</v>
      </c>
      <c r="G18" s="28"/>
    </row>
    <row r="19" spans="1:7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  <c r="G19" s="28"/>
    </row>
    <row r="20" spans="1:7" s="29" customFormat="1">
      <c r="A20" s="58"/>
      <c r="B20" s="69" t="s">
        <v>64</v>
      </c>
      <c r="C20" s="20" t="s">
        <v>66</v>
      </c>
      <c r="D20" s="20">
        <v>3000</v>
      </c>
      <c r="E20" s="21">
        <v>1</v>
      </c>
      <c r="F20" s="19">
        <f t="shared" si="0"/>
        <v>3000</v>
      </c>
      <c r="G20" s="28"/>
    </row>
    <row r="21" spans="1:7" s="29" customFormat="1">
      <c r="A21" s="58"/>
      <c r="B21" s="70"/>
      <c r="C21" s="20" t="s">
        <v>67</v>
      </c>
      <c r="D21" s="20">
        <v>2000</v>
      </c>
      <c r="E21" s="21">
        <v>1</v>
      </c>
      <c r="F21" s="19">
        <f t="shared" si="0"/>
        <v>2000</v>
      </c>
      <c r="G21" s="28"/>
    </row>
    <row r="22" spans="1:7" s="29" customFormat="1">
      <c r="A22" s="58"/>
      <c r="B22" s="26" t="s">
        <v>9</v>
      </c>
      <c r="C22" s="26" t="s">
        <v>25</v>
      </c>
      <c r="D22" s="26">
        <v>1000</v>
      </c>
      <c r="E22" s="26">
        <v>1</v>
      </c>
      <c r="F22" s="30">
        <f t="shared" si="0"/>
        <v>1000</v>
      </c>
      <c r="G22" s="28"/>
    </row>
    <row r="23" spans="1:7" s="29" customFormat="1">
      <c r="A23" s="58"/>
      <c r="B23" s="3" t="s">
        <v>22</v>
      </c>
      <c r="C23" s="12"/>
      <c r="D23" s="12">
        <v>0</v>
      </c>
      <c r="E23" s="12">
        <v>1</v>
      </c>
      <c r="F23" s="16">
        <f t="shared" si="0"/>
        <v>0</v>
      </c>
      <c r="G23" s="28"/>
    </row>
    <row r="24" spans="1:7" s="29" customFormat="1">
      <c r="A24" s="58"/>
      <c r="B24" s="12" t="s">
        <v>34</v>
      </c>
      <c r="C24" s="13" t="s">
        <v>35</v>
      </c>
      <c r="D24" s="13">
        <v>500</v>
      </c>
      <c r="E24" s="13">
        <v>2</v>
      </c>
      <c r="F24" s="14">
        <f t="shared" si="0"/>
        <v>1000</v>
      </c>
      <c r="G24" s="28"/>
    </row>
    <row r="25" spans="1:7" s="29" customFormat="1">
      <c r="A25" s="59"/>
      <c r="B25" s="26" t="s">
        <v>26</v>
      </c>
      <c r="C25" s="26" t="s">
        <v>27</v>
      </c>
      <c r="D25" s="26">
        <v>1000</v>
      </c>
      <c r="E25" s="26">
        <v>2</v>
      </c>
      <c r="F25" s="30">
        <f t="shared" si="0"/>
        <v>2000</v>
      </c>
      <c r="G25" s="28"/>
    </row>
    <row r="26" spans="1:7">
      <c r="A26" s="57" t="s">
        <v>24</v>
      </c>
      <c r="B26" s="2" t="s">
        <v>10</v>
      </c>
      <c r="C26" s="2" t="s">
        <v>23</v>
      </c>
      <c r="D26" s="32">
        <v>5000</v>
      </c>
      <c r="E26" s="32">
        <v>1</v>
      </c>
      <c r="F26" s="33">
        <f t="shared" si="0"/>
        <v>5000</v>
      </c>
      <c r="G26" s="15"/>
    </row>
    <row r="27" spans="1:7">
      <c r="A27" s="58"/>
      <c r="B27" s="3" t="s">
        <v>12</v>
      </c>
      <c r="C27" s="3" t="s">
        <v>13</v>
      </c>
      <c r="D27" s="34">
        <v>8000</v>
      </c>
      <c r="E27" s="34">
        <v>1</v>
      </c>
      <c r="F27" s="35">
        <f t="shared" si="0"/>
        <v>8000</v>
      </c>
      <c r="G27" s="15"/>
    </row>
    <row r="28" spans="1:7">
      <c r="A28" s="58"/>
      <c r="B28" s="3" t="s">
        <v>31</v>
      </c>
      <c r="C28" s="3" t="s">
        <v>32</v>
      </c>
      <c r="D28" s="34">
        <v>1000</v>
      </c>
      <c r="E28" s="34">
        <v>1</v>
      </c>
      <c r="F28" s="35">
        <f t="shared" si="0"/>
        <v>1000</v>
      </c>
      <c r="G28" s="15"/>
    </row>
    <row r="29" spans="1:7">
      <c r="A29" s="59"/>
      <c r="B29" s="3" t="s">
        <v>14</v>
      </c>
      <c r="C29" s="3" t="s">
        <v>14</v>
      </c>
      <c r="D29" s="34">
        <v>2000</v>
      </c>
      <c r="E29" s="34">
        <v>1</v>
      </c>
      <c r="F29" s="35">
        <f t="shared" si="0"/>
        <v>2000</v>
      </c>
      <c r="G29" s="15"/>
    </row>
    <row r="30" spans="1:7">
      <c r="A30" s="63" t="s">
        <v>4</v>
      </c>
      <c r="B30" s="64"/>
      <c r="C30" s="64"/>
      <c r="D30" s="64"/>
      <c r="E30" s="65"/>
      <c r="F30" s="36">
        <f>SUM(F4:F29)</f>
        <v>60300</v>
      </c>
      <c r="G30" s="5"/>
    </row>
    <row r="31" spans="1:7">
      <c r="A31" s="62" t="s">
        <v>90</v>
      </c>
      <c r="B31" s="62"/>
      <c r="C31" s="62"/>
      <c r="D31" s="62"/>
      <c r="E31" s="62"/>
      <c r="F31" s="37">
        <f>F30*0.08</f>
        <v>4824</v>
      </c>
    </row>
    <row r="32" spans="1:7">
      <c r="A32" s="62" t="s">
        <v>16</v>
      </c>
      <c r="B32" s="62"/>
      <c r="C32" s="62"/>
      <c r="D32" s="62"/>
      <c r="E32" s="62"/>
      <c r="F32" s="37">
        <f>(F30+F31)*0.06</f>
        <v>3907.44</v>
      </c>
    </row>
    <row r="33" spans="1:6">
      <c r="A33" s="62" t="s">
        <v>15</v>
      </c>
      <c r="B33" s="62"/>
      <c r="C33" s="62"/>
      <c r="D33" s="62"/>
      <c r="E33" s="62"/>
      <c r="F33" s="38">
        <f>F30+F32+F31</f>
        <v>69031.44</v>
      </c>
    </row>
  </sheetData>
  <mergeCells count="9">
    <mergeCell ref="A32:E32"/>
    <mergeCell ref="A33:E33"/>
    <mergeCell ref="B20:B21"/>
    <mergeCell ref="A1:G2"/>
    <mergeCell ref="A4:A25"/>
    <mergeCell ref="B8:B17"/>
    <mergeCell ref="A26:A29"/>
    <mergeCell ref="A30:E30"/>
    <mergeCell ref="A31:E3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B96B-88D2-4E41-B13C-99AAA574B39F}">
  <dimension ref="A1:G33"/>
  <sheetViews>
    <sheetView workbookViewId="0">
      <selection activeCell="C22" sqref="C22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100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9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" t="s">
        <v>42</v>
      </c>
      <c r="D15" s="2">
        <v>800</v>
      </c>
      <c r="E15" s="2">
        <v>1</v>
      </c>
      <c r="F15" s="6">
        <f t="shared" si="0"/>
        <v>800</v>
      </c>
      <c r="G15" s="28"/>
    </row>
    <row r="16" spans="1:7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  <c r="G16" s="28"/>
    </row>
    <row r="17" spans="1:7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  <c r="G17" s="28"/>
    </row>
    <row r="18" spans="1:7" s="29" customFormat="1">
      <c r="A18" s="58"/>
      <c r="B18" s="3" t="s">
        <v>21</v>
      </c>
      <c r="C18" s="20" t="s">
        <v>65</v>
      </c>
      <c r="D18" s="20">
        <v>10000</v>
      </c>
      <c r="E18" s="20">
        <v>1</v>
      </c>
      <c r="F18" s="22">
        <f t="shared" si="0"/>
        <v>10000</v>
      </c>
      <c r="G18" s="28"/>
    </row>
    <row r="19" spans="1:7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  <c r="G19" s="28"/>
    </row>
    <row r="20" spans="1:7" s="29" customFormat="1">
      <c r="A20" s="58"/>
      <c r="B20" s="26" t="s">
        <v>21</v>
      </c>
      <c r="C20" s="26"/>
      <c r="D20" s="26">
        <v>0</v>
      </c>
      <c r="E20" s="27">
        <v>0</v>
      </c>
      <c r="F20" s="28">
        <f t="shared" si="0"/>
        <v>0</v>
      </c>
      <c r="G20" s="28"/>
    </row>
    <row r="21" spans="1:7" s="29" customFormat="1">
      <c r="A21" s="58"/>
      <c r="B21" s="25" t="s">
        <v>64</v>
      </c>
      <c r="C21" s="23" t="s">
        <v>68</v>
      </c>
      <c r="D21" s="20">
        <v>600</v>
      </c>
      <c r="E21" s="21">
        <v>1</v>
      </c>
      <c r="F21" s="19">
        <f t="shared" si="0"/>
        <v>600</v>
      </c>
      <c r="G21" s="28"/>
    </row>
    <row r="22" spans="1:7" s="29" customFormat="1">
      <c r="A22" s="58"/>
      <c r="B22" s="26" t="s">
        <v>9</v>
      </c>
      <c r="C22" s="26" t="s">
        <v>25</v>
      </c>
      <c r="D22" s="26">
        <v>1000</v>
      </c>
      <c r="E22" s="26">
        <v>1</v>
      </c>
      <c r="F22" s="30">
        <f t="shared" si="0"/>
        <v>1000</v>
      </c>
      <c r="G22" s="28"/>
    </row>
    <row r="23" spans="1:7" s="29" customFormat="1">
      <c r="A23" s="58"/>
      <c r="B23" s="12" t="s">
        <v>34</v>
      </c>
      <c r="C23" s="13" t="s">
        <v>35</v>
      </c>
      <c r="D23" s="13">
        <v>500</v>
      </c>
      <c r="E23" s="13">
        <v>2</v>
      </c>
      <c r="F23" s="14">
        <f t="shared" si="0"/>
        <v>1000</v>
      </c>
      <c r="G23" s="28"/>
    </row>
    <row r="24" spans="1:7" s="29" customFormat="1">
      <c r="A24" s="59"/>
      <c r="B24" s="26" t="s">
        <v>26</v>
      </c>
      <c r="C24" s="26" t="s">
        <v>27</v>
      </c>
      <c r="D24" s="26">
        <v>1000</v>
      </c>
      <c r="E24" s="26">
        <v>2</v>
      </c>
      <c r="F24" s="30">
        <f t="shared" si="0"/>
        <v>2000</v>
      </c>
      <c r="G24" s="28"/>
    </row>
    <row r="25" spans="1:7">
      <c r="A25" s="57" t="s">
        <v>24</v>
      </c>
      <c r="B25" s="2" t="s">
        <v>10</v>
      </c>
      <c r="C25" s="2" t="s">
        <v>23</v>
      </c>
      <c r="D25" s="32">
        <v>5000</v>
      </c>
      <c r="E25" s="32">
        <v>1</v>
      </c>
      <c r="F25" s="33">
        <f t="shared" si="0"/>
        <v>5000</v>
      </c>
      <c r="G25" s="15"/>
    </row>
    <row r="26" spans="1:7">
      <c r="A26" s="58"/>
      <c r="B26" s="18" t="s">
        <v>69</v>
      </c>
      <c r="C26" s="18" t="s">
        <v>70</v>
      </c>
      <c r="D26" s="18">
        <v>4000</v>
      </c>
      <c r="E26" s="17">
        <v>1</v>
      </c>
      <c r="F26" s="19">
        <f t="shared" si="0"/>
        <v>4000</v>
      </c>
      <c r="G26" s="15" t="s">
        <v>99</v>
      </c>
    </row>
    <row r="27" spans="1:7">
      <c r="A27" s="58"/>
      <c r="B27" s="3" t="s">
        <v>12</v>
      </c>
      <c r="C27" s="3" t="s">
        <v>13</v>
      </c>
      <c r="D27" s="34">
        <v>8000</v>
      </c>
      <c r="E27" s="34">
        <v>1</v>
      </c>
      <c r="F27" s="35">
        <f t="shared" si="0"/>
        <v>8000</v>
      </c>
      <c r="G27" s="15"/>
    </row>
    <row r="28" spans="1:7">
      <c r="A28" s="58"/>
      <c r="B28" s="3" t="s">
        <v>31</v>
      </c>
      <c r="C28" s="3" t="s">
        <v>32</v>
      </c>
      <c r="D28" s="34">
        <v>1000</v>
      </c>
      <c r="E28" s="34">
        <v>1</v>
      </c>
      <c r="F28" s="35">
        <f t="shared" si="0"/>
        <v>1000</v>
      </c>
      <c r="G28" s="15"/>
    </row>
    <row r="29" spans="1:7">
      <c r="A29" s="59"/>
      <c r="B29" s="3" t="s">
        <v>14</v>
      </c>
      <c r="C29" s="3" t="s">
        <v>14</v>
      </c>
      <c r="D29" s="34">
        <v>2000</v>
      </c>
      <c r="E29" s="34">
        <v>1</v>
      </c>
      <c r="F29" s="35">
        <f t="shared" si="0"/>
        <v>2000</v>
      </c>
      <c r="G29" s="15"/>
    </row>
    <row r="30" spans="1:7">
      <c r="A30" s="63" t="s">
        <v>4</v>
      </c>
      <c r="B30" s="64"/>
      <c r="C30" s="64"/>
      <c r="D30" s="64"/>
      <c r="E30" s="65"/>
      <c r="F30" s="36">
        <f>SUM(F4:F29)</f>
        <v>59900</v>
      </c>
      <c r="G30" s="5"/>
    </row>
    <row r="31" spans="1:7">
      <c r="A31" s="62" t="s">
        <v>90</v>
      </c>
      <c r="B31" s="62"/>
      <c r="C31" s="62"/>
      <c r="D31" s="62"/>
      <c r="E31" s="62"/>
      <c r="F31" s="37">
        <f>F30*0.08</f>
        <v>4792</v>
      </c>
    </row>
    <row r="32" spans="1:7">
      <c r="A32" s="62" t="s">
        <v>16</v>
      </c>
      <c r="B32" s="62"/>
      <c r="C32" s="62"/>
      <c r="D32" s="62"/>
      <c r="E32" s="62"/>
      <c r="F32" s="37">
        <f>(F30+F31)*0.06</f>
        <v>3881.52</v>
      </c>
    </row>
    <row r="33" spans="1:6">
      <c r="A33" s="62" t="s">
        <v>15</v>
      </c>
      <c r="B33" s="62"/>
      <c r="C33" s="62"/>
      <c r="D33" s="62"/>
      <c r="E33" s="62"/>
      <c r="F33" s="38">
        <f>F30+F32+F31</f>
        <v>68573.51999999999</v>
      </c>
    </row>
  </sheetData>
  <mergeCells count="8">
    <mergeCell ref="A31:E31"/>
    <mergeCell ref="A32:E32"/>
    <mergeCell ref="A33:E33"/>
    <mergeCell ref="A1:G2"/>
    <mergeCell ref="A4:A24"/>
    <mergeCell ref="B8:B17"/>
    <mergeCell ref="A25:A29"/>
    <mergeCell ref="A30:E30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4FF2-F303-403F-8795-D13BCDBBB4D5}">
  <dimension ref="A1:F31"/>
  <sheetViews>
    <sheetView topLeftCell="A16" workbookViewId="0">
      <selection activeCell="G16" sqref="G1:G1048576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</cols>
  <sheetData>
    <row r="1" spans="1:6" ht="15" customHeight="1">
      <c r="A1" s="60" t="s">
        <v>33</v>
      </c>
      <c r="B1" s="60"/>
      <c r="C1" s="60"/>
      <c r="D1" s="60"/>
      <c r="E1" s="60"/>
      <c r="F1" s="60"/>
    </row>
    <row r="2" spans="1:6">
      <c r="A2" s="61"/>
      <c r="B2" s="61"/>
      <c r="C2" s="61"/>
      <c r="D2" s="61"/>
      <c r="E2" s="61"/>
      <c r="F2" s="61"/>
    </row>
    <row r="3" spans="1:6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</row>
    <row r="4" spans="1:6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7" si="0">D4*E4</f>
        <v>4000</v>
      </c>
    </row>
    <row r="5" spans="1:6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</row>
    <row r="6" spans="1:6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</row>
    <row r="7" spans="1:6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</row>
    <row r="8" spans="1:6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</row>
    <row r="9" spans="1:6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</row>
    <row r="10" spans="1:6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</row>
    <row r="11" spans="1:6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</row>
    <row r="12" spans="1:6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</row>
    <row r="13" spans="1:6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</row>
    <row r="14" spans="1:6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</row>
    <row r="15" spans="1:6" s="29" customFormat="1">
      <c r="A15" s="58"/>
      <c r="B15" s="67"/>
      <c r="C15" s="26" t="s">
        <v>42</v>
      </c>
      <c r="D15" s="26">
        <v>900</v>
      </c>
      <c r="E15" s="26">
        <v>1</v>
      </c>
      <c r="F15" s="30">
        <f t="shared" si="0"/>
        <v>900</v>
      </c>
    </row>
    <row r="16" spans="1:6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</row>
    <row r="17" spans="1:6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</row>
    <row r="18" spans="1:6" s="29" customFormat="1">
      <c r="A18" s="58"/>
      <c r="B18" s="26" t="s">
        <v>21</v>
      </c>
      <c r="C18" s="26" t="s">
        <v>30</v>
      </c>
      <c r="D18" s="26">
        <v>0</v>
      </c>
      <c r="E18" s="26">
        <v>1</v>
      </c>
      <c r="F18" s="30">
        <f t="shared" si="0"/>
        <v>0</v>
      </c>
    </row>
    <row r="19" spans="1:6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</row>
    <row r="20" spans="1:6" s="29" customFormat="1">
      <c r="A20" s="58"/>
      <c r="B20" s="26" t="s">
        <v>28</v>
      </c>
      <c r="C20" s="31" t="s">
        <v>54</v>
      </c>
      <c r="D20" s="26">
        <v>2000</v>
      </c>
      <c r="E20" s="27">
        <v>1</v>
      </c>
      <c r="F20" s="28">
        <f t="shared" si="0"/>
        <v>2000</v>
      </c>
    </row>
    <row r="21" spans="1:6" s="29" customFormat="1">
      <c r="A21" s="58"/>
      <c r="B21" s="26" t="s">
        <v>9</v>
      </c>
      <c r="C21" s="26" t="s">
        <v>25</v>
      </c>
      <c r="D21" s="26">
        <v>1000</v>
      </c>
      <c r="E21" s="26">
        <v>1</v>
      </c>
      <c r="F21" s="30">
        <f t="shared" si="0"/>
        <v>1000</v>
      </c>
    </row>
    <row r="22" spans="1:6" s="29" customFormat="1">
      <c r="A22" s="58"/>
      <c r="B22" s="26" t="s">
        <v>22</v>
      </c>
      <c r="C22" s="26" t="s">
        <v>47</v>
      </c>
      <c r="D22" s="26">
        <v>0</v>
      </c>
      <c r="E22" s="27">
        <v>0</v>
      </c>
      <c r="F22" s="28">
        <f t="shared" si="0"/>
        <v>0</v>
      </c>
    </row>
    <row r="23" spans="1:6" s="29" customFormat="1">
      <c r="A23" s="59"/>
      <c r="B23" s="26" t="s">
        <v>26</v>
      </c>
      <c r="C23" s="26" t="s">
        <v>27</v>
      </c>
      <c r="D23" s="26">
        <v>1000</v>
      </c>
      <c r="E23" s="26">
        <v>2</v>
      </c>
      <c r="F23" s="30">
        <f t="shared" si="0"/>
        <v>2000</v>
      </c>
    </row>
    <row r="24" spans="1:6">
      <c r="A24" s="57" t="s">
        <v>24</v>
      </c>
      <c r="B24" s="2" t="s">
        <v>10</v>
      </c>
      <c r="C24" s="2" t="s">
        <v>23</v>
      </c>
      <c r="D24" s="32">
        <v>5000</v>
      </c>
      <c r="E24" s="32">
        <v>1</v>
      </c>
      <c r="F24" s="33">
        <f t="shared" si="0"/>
        <v>5000</v>
      </c>
    </row>
    <row r="25" spans="1:6">
      <c r="A25" s="58"/>
      <c r="B25" s="3" t="s">
        <v>12</v>
      </c>
      <c r="C25" s="3" t="s">
        <v>13</v>
      </c>
      <c r="D25" s="34">
        <v>8000</v>
      </c>
      <c r="E25" s="34">
        <v>1</v>
      </c>
      <c r="F25" s="35">
        <f t="shared" si="0"/>
        <v>8000</v>
      </c>
    </row>
    <row r="26" spans="1:6">
      <c r="A26" s="58"/>
      <c r="B26" s="3" t="s">
        <v>31</v>
      </c>
      <c r="C26" s="3" t="s">
        <v>32</v>
      </c>
      <c r="D26" s="34">
        <v>1000</v>
      </c>
      <c r="E26" s="34">
        <v>1</v>
      </c>
      <c r="F26" s="35">
        <f t="shared" si="0"/>
        <v>1000</v>
      </c>
    </row>
    <row r="27" spans="1:6">
      <c r="A27" s="59"/>
      <c r="B27" s="3" t="s">
        <v>14</v>
      </c>
      <c r="C27" s="3" t="s">
        <v>14</v>
      </c>
      <c r="D27" s="34">
        <v>2000</v>
      </c>
      <c r="E27" s="34">
        <v>1</v>
      </c>
      <c r="F27" s="35">
        <f t="shared" si="0"/>
        <v>2000</v>
      </c>
    </row>
    <row r="28" spans="1:6">
      <c r="A28" s="63" t="s">
        <v>4</v>
      </c>
      <c r="B28" s="64"/>
      <c r="C28" s="64"/>
      <c r="D28" s="64"/>
      <c r="E28" s="65"/>
      <c r="F28" s="36">
        <f>SUM(F4:F27)</f>
        <v>46400</v>
      </c>
    </row>
    <row r="29" spans="1:6">
      <c r="A29" s="62" t="s">
        <v>90</v>
      </c>
      <c r="B29" s="62"/>
      <c r="C29" s="62"/>
      <c r="D29" s="62"/>
      <c r="E29" s="62"/>
      <c r="F29" s="37">
        <f>F28*0.08</f>
        <v>3712</v>
      </c>
    </row>
    <row r="30" spans="1:6">
      <c r="A30" s="62" t="s">
        <v>16</v>
      </c>
      <c r="B30" s="62"/>
      <c r="C30" s="62"/>
      <c r="D30" s="62"/>
      <c r="E30" s="62"/>
      <c r="F30" s="37">
        <f>(F28+F29)*0.06</f>
        <v>3006.72</v>
      </c>
    </row>
    <row r="31" spans="1:6">
      <c r="A31" s="62" t="s">
        <v>15</v>
      </c>
      <c r="B31" s="62"/>
      <c r="C31" s="62"/>
      <c r="D31" s="62"/>
      <c r="E31" s="62"/>
      <c r="F31" s="38">
        <f>F28+F30+F29</f>
        <v>53118.720000000001</v>
      </c>
    </row>
  </sheetData>
  <mergeCells count="8">
    <mergeCell ref="A1:F2"/>
    <mergeCell ref="A29:E29"/>
    <mergeCell ref="A30:E30"/>
    <mergeCell ref="A31:E31"/>
    <mergeCell ref="A28:E28"/>
    <mergeCell ref="B8:B17"/>
    <mergeCell ref="A4:A23"/>
    <mergeCell ref="A24:A27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C4E9-474B-4FDA-BD8C-FBB1782A3BDB}">
  <dimension ref="A1:G30"/>
  <sheetViews>
    <sheetView workbookViewId="0">
      <selection activeCell="B8" sqref="B8:B17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73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6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6" t="s">
        <v>42</v>
      </c>
      <c r="D15" s="26">
        <v>900</v>
      </c>
      <c r="E15" s="26">
        <v>1</v>
      </c>
      <c r="F15" s="30">
        <f t="shared" si="0"/>
        <v>900</v>
      </c>
      <c r="G15" s="28"/>
    </row>
    <row r="16" spans="1:7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  <c r="G16" s="28"/>
    </row>
    <row r="17" spans="1:7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  <c r="G17" s="28"/>
    </row>
    <row r="18" spans="1:7" s="29" customFormat="1">
      <c r="A18" s="58"/>
      <c r="B18" s="26" t="s">
        <v>21</v>
      </c>
      <c r="C18" s="26" t="s">
        <v>30</v>
      </c>
      <c r="D18" s="26">
        <v>0</v>
      </c>
      <c r="E18" s="26">
        <v>1</v>
      </c>
      <c r="F18" s="30">
        <f t="shared" si="0"/>
        <v>0</v>
      </c>
      <c r="G18" s="28"/>
    </row>
    <row r="19" spans="1:7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  <c r="G19" s="28"/>
    </row>
    <row r="20" spans="1:7" s="29" customFormat="1">
      <c r="A20" s="58"/>
      <c r="B20" s="26" t="s">
        <v>9</v>
      </c>
      <c r="C20" s="26" t="s">
        <v>25</v>
      </c>
      <c r="D20" s="26">
        <v>1000</v>
      </c>
      <c r="E20" s="26">
        <v>1</v>
      </c>
      <c r="F20" s="30">
        <f t="shared" si="0"/>
        <v>1000</v>
      </c>
      <c r="G20" s="28"/>
    </row>
    <row r="21" spans="1:7" s="29" customFormat="1">
      <c r="A21" s="58"/>
      <c r="B21" s="26" t="s">
        <v>22</v>
      </c>
      <c r="C21" s="26" t="s">
        <v>47</v>
      </c>
      <c r="D21" s="26">
        <v>0</v>
      </c>
      <c r="E21" s="27">
        <v>0</v>
      </c>
      <c r="F21" s="28">
        <f t="shared" si="0"/>
        <v>0</v>
      </c>
      <c r="G21" s="28"/>
    </row>
    <row r="22" spans="1:7" s="29" customFormat="1">
      <c r="A22" s="59"/>
      <c r="B22" s="26" t="s">
        <v>26</v>
      </c>
      <c r="C22" s="26" t="s">
        <v>27</v>
      </c>
      <c r="D22" s="26">
        <v>1000</v>
      </c>
      <c r="E22" s="26">
        <v>2</v>
      </c>
      <c r="F22" s="30">
        <f t="shared" si="0"/>
        <v>2000</v>
      </c>
      <c r="G22" s="28"/>
    </row>
    <row r="23" spans="1:7">
      <c r="A23" s="57" t="s">
        <v>24</v>
      </c>
      <c r="B23" s="2" t="s">
        <v>10</v>
      </c>
      <c r="C23" s="2" t="s">
        <v>23</v>
      </c>
      <c r="D23" s="32">
        <v>5000</v>
      </c>
      <c r="E23" s="32">
        <v>1</v>
      </c>
      <c r="F23" s="33">
        <f t="shared" si="0"/>
        <v>5000</v>
      </c>
      <c r="G23" s="15"/>
    </row>
    <row r="24" spans="1:7">
      <c r="A24" s="58"/>
      <c r="B24" s="3" t="s">
        <v>12</v>
      </c>
      <c r="C24" s="3" t="s">
        <v>13</v>
      </c>
      <c r="D24" s="34">
        <v>8000</v>
      </c>
      <c r="E24" s="34">
        <v>1</v>
      </c>
      <c r="F24" s="35">
        <f t="shared" si="0"/>
        <v>8000</v>
      </c>
      <c r="G24" s="15"/>
    </row>
    <row r="25" spans="1:7">
      <c r="A25" s="58"/>
      <c r="B25" s="3" t="s">
        <v>31</v>
      </c>
      <c r="C25" s="3" t="s">
        <v>32</v>
      </c>
      <c r="D25" s="34">
        <v>1000</v>
      </c>
      <c r="E25" s="34">
        <v>1</v>
      </c>
      <c r="F25" s="35">
        <f t="shared" si="0"/>
        <v>1000</v>
      </c>
      <c r="G25" s="15"/>
    </row>
    <row r="26" spans="1:7">
      <c r="A26" s="59"/>
      <c r="B26" s="3" t="s">
        <v>14</v>
      </c>
      <c r="C26" s="3" t="s">
        <v>14</v>
      </c>
      <c r="D26" s="34">
        <v>2000</v>
      </c>
      <c r="E26" s="34">
        <v>1</v>
      </c>
      <c r="F26" s="35">
        <f t="shared" si="0"/>
        <v>2000</v>
      </c>
      <c r="G26" s="15"/>
    </row>
    <row r="27" spans="1:7">
      <c r="A27" s="63" t="s">
        <v>4</v>
      </c>
      <c r="B27" s="64"/>
      <c r="C27" s="64"/>
      <c r="D27" s="64"/>
      <c r="E27" s="65"/>
      <c r="F27" s="36">
        <f>SUM(F4:F26)</f>
        <v>44400</v>
      </c>
      <c r="G27" s="5"/>
    </row>
    <row r="28" spans="1:7">
      <c r="A28" s="62" t="s">
        <v>90</v>
      </c>
      <c r="B28" s="62"/>
      <c r="C28" s="62"/>
      <c r="D28" s="62"/>
      <c r="E28" s="62"/>
      <c r="F28" s="37">
        <f>F27*0.08</f>
        <v>3552</v>
      </c>
    </row>
    <row r="29" spans="1:7">
      <c r="A29" s="62" t="s">
        <v>16</v>
      </c>
      <c r="B29" s="62"/>
      <c r="C29" s="62"/>
      <c r="D29" s="62"/>
      <c r="E29" s="62"/>
      <c r="F29" s="37">
        <f>(F27+F28)*0.06</f>
        <v>2877.12</v>
      </c>
    </row>
    <row r="30" spans="1:7">
      <c r="A30" s="62" t="s">
        <v>15</v>
      </c>
      <c r="B30" s="62"/>
      <c r="C30" s="62"/>
      <c r="D30" s="62"/>
      <c r="E30" s="62"/>
      <c r="F30" s="38">
        <f>F27+F29+F28</f>
        <v>50829.120000000003</v>
      </c>
    </row>
  </sheetData>
  <mergeCells count="8">
    <mergeCell ref="A29:E29"/>
    <mergeCell ref="A30:E30"/>
    <mergeCell ref="A1:G2"/>
    <mergeCell ref="A4:A22"/>
    <mergeCell ref="B8:B17"/>
    <mergeCell ref="A23:A26"/>
    <mergeCell ref="A27:E27"/>
    <mergeCell ref="A28:E2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B9CE8-0823-408D-8738-2B46419D07F8}">
  <dimension ref="A1:G30"/>
  <sheetViews>
    <sheetView topLeftCell="A13" workbookViewId="0">
      <selection activeCell="C16" sqref="C16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74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6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6" t="s">
        <v>42</v>
      </c>
      <c r="D15" s="26">
        <v>900</v>
      </c>
      <c r="E15" s="26">
        <v>1</v>
      </c>
      <c r="F15" s="30">
        <f t="shared" si="0"/>
        <v>900</v>
      </c>
      <c r="G15" s="28"/>
    </row>
    <row r="16" spans="1:7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  <c r="G16" s="28"/>
    </row>
    <row r="17" spans="1:7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  <c r="G17" s="28"/>
    </row>
    <row r="18" spans="1:7" s="29" customFormat="1">
      <c r="A18" s="58"/>
      <c r="B18" s="26" t="s">
        <v>21</v>
      </c>
      <c r="C18" s="26" t="s">
        <v>30</v>
      </c>
      <c r="D18" s="26">
        <v>0</v>
      </c>
      <c r="E18" s="26">
        <v>1</v>
      </c>
      <c r="F18" s="30">
        <f t="shared" si="0"/>
        <v>0</v>
      </c>
      <c r="G18" s="28"/>
    </row>
    <row r="19" spans="1:7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  <c r="G19" s="28"/>
    </row>
    <row r="20" spans="1:7" s="29" customFormat="1">
      <c r="A20" s="58"/>
      <c r="B20" s="26" t="s">
        <v>9</v>
      </c>
      <c r="C20" s="26" t="s">
        <v>25</v>
      </c>
      <c r="D20" s="26">
        <v>1000</v>
      </c>
      <c r="E20" s="26">
        <v>1</v>
      </c>
      <c r="F20" s="30">
        <f t="shared" si="0"/>
        <v>1000</v>
      </c>
      <c r="G20" s="28"/>
    </row>
    <row r="21" spans="1:7" s="29" customFormat="1">
      <c r="A21" s="58"/>
      <c r="B21" s="3" t="s">
        <v>22</v>
      </c>
      <c r="C21" s="12" t="s">
        <v>87</v>
      </c>
      <c r="D21" s="12">
        <v>1500</v>
      </c>
      <c r="E21" s="12">
        <v>1</v>
      </c>
      <c r="F21" s="16">
        <f t="shared" si="0"/>
        <v>1500</v>
      </c>
      <c r="G21" s="28"/>
    </row>
    <row r="22" spans="1:7" s="29" customFormat="1">
      <c r="A22" s="59"/>
      <c r="B22" s="26" t="s">
        <v>26</v>
      </c>
      <c r="C22" s="26" t="s">
        <v>27</v>
      </c>
      <c r="D22" s="26">
        <v>1000</v>
      </c>
      <c r="E22" s="26">
        <v>2</v>
      </c>
      <c r="F22" s="30">
        <f t="shared" si="0"/>
        <v>2000</v>
      </c>
      <c r="G22" s="28"/>
    </row>
    <row r="23" spans="1:7">
      <c r="A23" s="57" t="s">
        <v>24</v>
      </c>
      <c r="B23" s="2" t="s">
        <v>10</v>
      </c>
      <c r="C23" s="2" t="s">
        <v>23</v>
      </c>
      <c r="D23" s="32">
        <v>5000</v>
      </c>
      <c r="E23" s="32">
        <v>1</v>
      </c>
      <c r="F23" s="33">
        <f t="shared" si="0"/>
        <v>5000</v>
      </c>
      <c r="G23" s="15"/>
    </row>
    <row r="24" spans="1:7">
      <c r="A24" s="58"/>
      <c r="B24" s="3" t="s">
        <v>12</v>
      </c>
      <c r="C24" s="3" t="s">
        <v>13</v>
      </c>
      <c r="D24" s="34">
        <v>8000</v>
      </c>
      <c r="E24" s="34">
        <v>1</v>
      </c>
      <c r="F24" s="35">
        <f t="shared" si="0"/>
        <v>8000</v>
      </c>
      <c r="G24" s="15"/>
    </row>
    <row r="25" spans="1:7">
      <c r="A25" s="58"/>
      <c r="B25" s="3" t="s">
        <v>31</v>
      </c>
      <c r="C25" s="3" t="s">
        <v>32</v>
      </c>
      <c r="D25" s="34">
        <v>1000</v>
      </c>
      <c r="E25" s="34">
        <v>1</v>
      </c>
      <c r="F25" s="35">
        <f t="shared" si="0"/>
        <v>1000</v>
      </c>
      <c r="G25" s="15"/>
    </row>
    <row r="26" spans="1:7">
      <c r="A26" s="59"/>
      <c r="B26" s="3" t="s">
        <v>14</v>
      </c>
      <c r="C26" s="3" t="s">
        <v>14</v>
      </c>
      <c r="D26" s="34">
        <v>2000</v>
      </c>
      <c r="E26" s="34">
        <v>1</v>
      </c>
      <c r="F26" s="35">
        <f t="shared" si="0"/>
        <v>2000</v>
      </c>
      <c r="G26" s="15"/>
    </row>
    <row r="27" spans="1:7">
      <c r="A27" s="63" t="s">
        <v>4</v>
      </c>
      <c r="B27" s="64"/>
      <c r="C27" s="64"/>
      <c r="D27" s="64"/>
      <c r="E27" s="65"/>
      <c r="F27" s="36">
        <f>SUM(F4:F26)</f>
        <v>45900</v>
      </c>
      <c r="G27" s="5"/>
    </row>
    <row r="28" spans="1:7">
      <c r="A28" s="62" t="s">
        <v>90</v>
      </c>
      <c r="B28" s="62"/>
      <c r="C28" s="62"/>
      <c r="D28" s="62"/>
      <c r="E28" s="62"/>
      <c r="F28" s="37">
        <f>F27*0.08</f>
        <v>3672</v>
      </c>
    </row>
    <row r="29" spans="1:7">
      <c r="A29" s="62" t="s">
        <v>16</v>
      </c>
      <c r="B29" s="62"/>
      <c r="C29" s="62"/>
      <c r="D29" s="62"/>
      <c r="E29" s="62"/>
      <c r="F29" s="37">
        <f>(F27+F28)*0.06</f>
        <v>2974.3199999999997</v>
      </c>
    </row>
    <row r="30" spans="1:7">
      <c r="A30" s="62" t="s">
        <v>15</v>
      </c>
      <c r="B30" s="62"/>
      <c r="C30" s="62"/>
      <c r="D30" s="62"/>
      <c r="E30" s="62"/>
      <c r="F30" s="38">
        <f>F27+F29+F28</f>
        <v>52546.32</v>
      </c>
    </row>
  </sheetData>
  <mergeCells count="8">
    <mergeCell ref="A29:E29"/>
    <mergeCell ref="A30:E30"/>
    <mergeCell ref="A1:G2"/>
    <mergeCell ref="A4:A22"/>
    <mergeCell ref="B8:B17"/>
    <mergeCell ref="A23:A26"/>
    <mergeCell ref="A27:E27"/>
    <mergeCell ref="A28:E2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60A7-F26A-4566-978B-CC4C0668ADED}">
  <dimension ref="A1:G32"/>
  <sheetViews>
    <sheetView topLeftCell="A13" workbookViewId="0">
      <selection activeCell="B8" sqref="B8:B17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93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8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6" t="s">
        <v>42</v>
      </c>
      <c r="D15" s="26">
        <v>900</v>
      </c>
      <c r="E15" s="26">
        <v>1</v>
      </c>
      <c r="F15" s="30">
        <f t="shared" si="0"/>
        <v>900</v>
      </c>
      <c r="G15" s="28"/>
    </row>
    <row r="16" spans="1:7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  <c r="G16" s="28"/>
    </row>
    <row r="17" spans="1:7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  <c r="G17" s="28"/>
    </row>
    <row r="18" spans="1:7" s="29" customFormat="1">
      <c r="A18" s="58"/>
      <c r="B18" s="3" t="s">
        <v>21</v>
      </c>
      <c r="C18" s="12" t="s">
        <v>52</v>
      </c>
      <c r="D18" s="13">
        <v>3000</v>
      </c>
      <c r="E18" s="13">
        <v>1</v>
      </c>
      <c r="F18" s="30">
        <f t="shared" si="0"/>
        <v>3000</v>
      </c>
      <c r="G18" s="28"/>
    </row>
    <row r="19" spans="1:7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  <c r="G19" s="28"/>
    </row>
    <row r="20" spans="1:7" s="29" customFormat="1">
      <c r="A20" s="58"/>
      <c r="B20" s="3" t="s">
        <v>28</v>
      </c>
      <c r="C20" s="4" t="s">
        <v>53</v>
      </c>
      <c r="D20" s="12">
        <v>2000</v>
      </c>
      <c r="E20" s="12">
        <v>1</v>
      </c>
      <c r="F20" s="16">
        <f t="shared" si="0"/>
        <v>2000</v>
      </c>
      <c r="G20" s="28" t="s">
        <v>88</v>
      </c>
    </row>
    <row r="21" spans="1:7" s="29" customFormat="1">
      <c r="A21" s="58"/>
      <c r="B21" s="26" t="s">
        <v>9</v>
      </c>
      <c r="C21" s="26" t="s">
        <v>25</v>
      </c>
      <c r="D21" s="26">
        <v>1000</v>
      </c>
      <c r="E21" s="26">
        <v>1</v>
      </c>
      <c r="F21" s="30">
        <f t="shared" si="0"/>
        <v>1000</v>
      </c>
      <c r="G21" s="28"/>
    </row>
    <row r="22" spans="1:7" s="29" customFormat="1">
      <c r="A22" s="58"/>
      <c r="B22" s="3" t="s">
        <v>22</v>
      </c>
      <c r="C22" s="12" t="s">
        <v>87</v>
      </c>
      <c r="D22" s="12">
        <v>1500</v>
      </c>
      <c r="E22" s="12">
        <v>1</v>
      </c>
      <c r="F22" s="16">
        <f t="shared" si="0"/>
        <v>1500</v>
      </c>
      <c r="G22" s="28"/>
    </row>
    <row r="23" spans="1:7" s="29" customFormat="1">
      <c r="A23" s="58"/>
      <c r="B23" s="3" t="s">
        <v>22</v>
      </c>
      <c r="C23" s="12" t="s">
        <v>55</v>
      </c>
      <c r="D23" s="12">
        <v>5000</v>
      </c>
      <c r="E23" s="12">
        <v>1</v>
      </c>
      <c r="F23" s="16">
        <f t="shared" si="0"/>
        <v>5000</v>
      </c>
      <c r="G23" s="28"/>
    </row>
    <row r="24" spans="1:7" s="29" customFormat="1">
      <c r="A24" s="59"/>
      <c r="B24" s="26" t="s">
        <v>26</v>
      </c>
      <c r="C24" s="26" t="s">
        <v>27</v>
      </c>
      <c r="D24" s="26">
        <v>1000</v>
      </c>
      <c r="E24" s="26">
        <v>2</v>
      </c>
      <c r="F24" s="30">
        <f t="shared" si="0"/>
        <v>2000</v>
      </c>
      <c r="G24" s="28"/>
    </row>
    <row r="25" spans="1:7">
      <c r="A25" s="57" t="s">
        <v>24</v>
      </c>
      <c r="B25" s="2" t="s">
        <v>10</v>
      </c>
      <c r="C25" s="2" t="s">
        <v>23</v>
      </c>
      <c r="D25" s="32">
        <v>5000</v>
      </c>
      <c r="E25" s="32">
        <v>1</v>
      </c>
      <c r="F25" s="33">
        <f t="shared" si="0"/>
        <v>5000</v>
      </c>
      <c r="G25" s="15"/>
    </row>
    <row r="26" spans="1:7">
      <c r="A26" s="58"/>
      <c r="B26" s="3" t="s">
        <v>12</v>
      </c>
      <c r="C26" s="3" t="s">
        <v>13</v>
      </c>
      <c r="D26" s="34">
        <v>8000</v>
      </c>
      <c r="E26" s="34">
        <v>1</v>
      </c>
      <c r="F26" s="35">
        <f t="shared" si="0"/>
        <v>8000</v>
      </c>
      <c r="G26" s="15"/>
    </row>
    <row r="27" spans="1:7">
      <c r="A27" s="58"/>
      <c r="B27" s="3" t="s">
        <v>31</v>
      </c>
      <c r="C27" s="3" t="s">
        <v>32</v>
      </c>
      <c r="D27" s="34">
        <v>1000</v>
      </c>
      <c r="E27" s="34">
        <v>1</v>
      </c>
      <c r="F27" s="35">
        <f t="shared" si="0"/>
        <v>1000</v>
      </c>
      <c r="G27" s="15"/>
    </row>
    <row r="28" spans="1:7">
      <c r="A28" s="59"/>
      <c r="B28" s="3" t="s">
        <v>14</v>
      </c>
      <c r="C28" s="3" t="s">
        <v>14</v>
      </c>
      <c r="D28" s="34">
        <v>2000</v>
      </c>
      <c r="E28" s="34">
        <v>1</v>
      </c>
      <c r="F28" s="35">
        <f t="shared" si="0"/>
        <v>2000</v>
      </c>
      <c r="G28" s="15"/>
    </row>
    <row r="29" spans="1:7">
      <c r="A29" s="63" t="s">
        <v>4</v>
      </c>
      <c r="B29" s="64"/>
      <c r="C29" s="64"/>
      <c r="D29" s="64"/>
      <c r="E29" s="65"/>
      <c r="F29" s="36">
        <f>SUM(F4:F28)</f>
        <v>55900</v>
      </c>
      <c r="G29" s="5"/>
    </row>
    <row r="30" spans="1:7">
      <c r="A30" s="62" t="s">
        <v>90</v>
      </c>
      <c r="B30" s="62"/>
      <c r="C30" s="62"/>
      <c r="D30" s="62"/>
      <c r="E30" s="62"/>
      <c r="F30" s="37">
        <f>F29*0.08</f>
        <v>4472</v>
      </c>
    </row>
    <row r="31" spans="1:7">
      <c r="A31" s="62" t="s">
        <v>16</v>
      </c>
      <c r="B31" s="62"/>
      <c r="C31" s="62"/>
      <c r="D31" s="62"/>
      <c r="E31" s="62"/>
      <c r="F31" s="37">
        <f>(F29+F30)*0.06</f>
        <v>3622.3199999999997</v>
      </c>
    </row>
    <row r="32" spans="1:7">
      <c r="A32" s="62" t="s">
        <v>15</v>
      </c>
      <c r="B32" s="62"/>
      <c r="C32" s="62"/>
      <c r="D32" s="62"/>
      <c r="E32" s="62"/>
      <c r="F32" s="38">
        <f>F29+F31+F30</f>
        <v>63994.32</v>
      </c>
    </row>
  </sheetData>
  <mergeCells count="8">
    <mergeCell ref="A31:E31"/>
    <mergeCell ref="A32:E32"/>
    <mergeCell ref="A1:G2"/>
    <mergeCell ref="A4:A24"/>
    <mergeCell ref="B8:B17"/>
    <mergeCell ref="A25:A28"/>
    <mergeCell ref="A29:E29"/>
    <mergeCell ref="A30:E30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369F-C774-4C55-A7D8-D1C9C747AEB3}">
  <dimension ref="A1:G32"/>
  <sheetViews>
    <sheetView topLeftCell="A10" workbookViewId="0">
      <selection activeCell="C14" sqref="C14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94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8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6" t="s">
        <v>42</v>
      </c>
      <c r="D15" s="26">
        <v>900</v>
      </c>
      <c r="E15" s="26">
        <v>1</v>
      </c>
      <c r="F15" s="30">
        <f t="shared" si="0"/>
        <v>900</v>
      </c>
      <c r="G15" s="28"/>
    </row>
    <row r="16" spans="1:7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  <c r="G16" s="28"/>
    </row>
    <row r="17" spans="1:7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  <c r="G17" s="28"/>
    </row>
    <row r="18" spans="1:7" s="29" customFormat="1">
      <c r="A18" s="58"/>
      <c r="B18" s="3" t="s">
        <v>21</v>
      </c>
      <c r="C18" s="12" t="s">
        <v>91</v>
      </c>
      <c r="D18" s="13">
        <v>0</v>
      </c>
      <c r="E18" s="13">
        <v>1</v>
      </c>
      <c r="F18" s="30">
        <f t="shared" si="0"/>
        <v>0</v>
      </c>
      <c r="G18" s="28"/>
    </row>
    <row r="19" spans="1:7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  <c r="G19" s="28"/>
    </row>
    <row r="20" spans="1:7" s="29" customFormat="1">
      <c r="A20" s="58"/>
      <c r="B20" s="3" t="s">
        <v>28</v>
      </c>
      <c r="C20" s="4" t="s">
        <v>50</v>
      </c>
      <c r="D20" s="12">
        <v>4000</v>
      </c>
      <c r="E20" s="12">
        <v>1</v>
      </c>
      <c r="F20" s="16">
        <f t="shared" si="0"/>
        <v>4000</v>
      </c>
      <c r="G20" s="28" t="s">
        <v>88</v>
      </c>
    </row>
    <row r="21" spans="1:7" s="29" customFormat="1">
      <c r="A21" s="58"/>
      <c r="B21" s="26" t="s">
        <v>9</v>
      </c>
      <c r="C21" s="26" t="s">
        <v>25</v>
      </c>
      <c r="D21" s="26">
        <v>1000</v>
      </c>
      <c r="E21" s="26">
        <v>1</v>
      </c>
      <c r="F21" s="30">
        <f t="shared" si="0"/>
        <v>1000</v>
      </c>
      <c r="G21" s="28"/>
    </row>
    <row r="22" spans="1:7" s="29" customFormat="1">
      <c r="A22" s="58"/>
      <c r="B22" s="3" t="s">
        <v>22</v>
      </c>
      <c r="C22" s="12" t="s">
        <v>51</v>
      </c>
      <c r="D22" s="12">
        <v>500</v>
      </c>
      <c r="E22" s="12">
        <v>6</v>
      </c>
      <c r="F22" s="16">
        <f t="shared" si="0"/>
        <v>3000</v>
      </c>
      <c r="G22" s="28"/>
    </row>
    <row r="23" spans="1:7" s="29" customFormat="1">
      <c r="A23" s="58"/>
      <c r="B23" s="12" t="s">
        <v>34</v>
      </c>
      <c r="C23" s="13" t="s">
        <v>35</v>
      </c>
      <c r="D23" s="13">
        <v>500</v>
      </c>
      <c r="E23" s="13">
        <v>2</v>
      </c>
      <c r="F23" s="14">
        <f t="shared" si="0"/>
        <v>1000</v>
      </c>
      <c r="G23" s="28"/>
    </row>
    <row r="24" spans="1:7" s="29" customFormat="1">
      <c r="A24" s="59"/>
      <c r="B24" s="26" t="s">
        <v>26</v>
      </c>
      <c r="C24" s="26" t="s">
        <v>27</v>
      </c>
      <c r="D24" s="26">
        <v>1000</v>
      </c>
      <c r="E24" s="26">
        <v>2</v>
      </c>
      <c r="F24" s="30">
        <f t="shared" si="0"/>
        <v>2000</v>
      </c>
      <c r="G24" s="28"/>
    </row>
    <row r="25" spans="1:7">
      <c r="A25" s="57" t="s">
        <v>24</v>
      </c>
      <c r="B25" s="2" t="s">
        <v>10</v>
      </c>
      <c r="C25" s="2" t="s">
        <v>23</v>
      </c>
      <c r="D25" s="32">
        <v>5000</v>
      </c>
      <c r="E25" s="32">
        <v>1</v>
      </c>
      <c r="F25" s="33">
        <f t="shared" si="0"/>
        <v>5000</v>
      </c>
      <c r="G25" s="15"/>
    </row>
    <row r="26" spans="1:7">
      <c r="A26" s="58"/>
      <c r="B26" s="3" t="s">
        <v>12</v>
      </c>
      <c r="C26" s="3" t="s">
        <v>13</v>
      </c>
      <c r="D26" s="34">
        <v>8000</v>
      </c>
      <c r="E26" s="34">
        <v>1</v>
      </c>
      <c r="F26" s="35">
        <f t="shared" si="0"/>
        <v>8000</v>
      </c>
      <c r="G26" s="15"/>
    </row>
    <row r="27" spans="1:7">
      <c r="A27" s="58"/>
      <c r="B27" s="3" t="s">
        <v>31</v>
      </c>
      <c r="C27" s="3" t="s">
        <v>32</v>
      </c>
      <c r="D27" s="34">
        <v>1000</v>
      </c>
      <c r="E27" s="34">
        <v>1</v>
      </c>
      <c r="F27" s="35">
        <f t="shared" si="0"/>
        <v>1000</v>
      </c>
      <c r="G27" s="15"/>
    </row>
    <row r="28" spans="1:7">
      <c r="A28" s="59"/>
      <c r="B28" s="3" t="s">
        <v>14</v>
      </c>
      <c r="C28" s="3" t="s">
        <v>14</v>
      </c>
      <c r="D28" s="34">
        <v>2000</v>
      </c>
      <c r="E28" s="34">
        <v>1</v>
      </c>
      <c r="F28" s="35">
        <f t="shared" si="0"/>
        <v>2000</v>
      </c>
      <c r="G28" s="15"/>
    </row>
    <row r="29" spans="1:7">
      <c r="A29" s="63" t="s">
        <v>4</v>
      </c>
      <c r="B29" s="64"/>
      <c r="C29" s="64"/>
      <c r="D29" s="64"/>
      <c r="E29" s="65"/>
      <c r="F29" s="36">
        <f>SUM(F4:F28)</f>
        <v>52400</v>
      </c>
      <c r="G29" s="5"/>
    </row>
    <row r="30" spans="1:7">
      <c r="A30" s="62" t="s">
        <v>90</v>
      </c>
      <c r="B30" s="62"/>
      <c r="C30" s="62"/>
      <c r="D30" s="62"/>
      <c r="E30" s="62"/>
      <c r="F30" s="37">
        <f>F29*0.08</f>
        <v>4192</v>
      </c>
    </row>
    <row r="31" spans="1:7">
      <c r="A31" s="62" t="s">
        <v>16</v>
      </c>
      <c r="B31" s="62"/>
      <c r="C31" s="62"/>
      <c r="D31" s="62"/>
      <c r="E31" s="62"/>
      <c r="F31" s="37">
        <f>(F29+F30)*0.06</f>
        <v>3395.52</v>
      </c>
    </row>
    <row r="32" spans="1:7">
      <c r="A32" s="62" t="s">
        <v>15</v>
      </c>
      <c r="B32" s="62"/>
      <c r="C32" s="62"/>
      <c r="D32" s="62"/>
      <c r="E32" s="62"/>
      <c r="F32" s="38">
        <f>F29+F31+F30</f>
        <v>59987.519999999997</v>
      </c>
    </row>
  </sheetData>
  <mergeCells count="8">
    <mergeCell ref="A31:E31"/>
    <mergeCell ref="A32:E32"/>
    <mergeCell ref="A1:G2"/>
    <mergeCell ref="A4:A24"/>
    <mergeCell ref="B8:B17"/>
    <mergeCell ref="A25:A28"/>
    <mergeCell ref="A29:E29"/>
    <mergeCell ref="A30:E30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B0ED-3BCF-4795-9C16-B21F4FF8CCE0}">
  <dimension ref="A1:G33"/>
  <sheetViews>
    <sheetView topLeftCell="A16" workbookViewId="0">
      <selection activeCell="C19" sqref="C19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78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9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" t="s">
        <v>42</v>
      </c>
      <c r="D15" s="2">
        <v>800</v>
      </c>
      <c r="E15" s="2">
        <v>1</v>
      </c>
      <c r="F15" s="6">
        <f t="shared" si="0"/>
        <v>800</v>
      </c>
      <c r="G15" s="28"/>
    </row>
    <row r="16" spans="1:7" s="29" customFormat="1">
      <c r="A16" s="58"/>
      <c r="B16" s="67"/>
      <c r="C16" s="2" t="s">
        <v>56</v>
      </c>
      <c r="D16" s="2">
        <v>1200</v>
      </c>
      <c r="E16" s="2">
        <v>1</v>
      </c>
      <c r="F16" s="6">
        <f t="shared" si="0"/>
        <v>1200</v>
      </c>
      <c r="G16" s="28" t="s">
        <v>95</v>
      </c>
    </row>
    <row r="17" spans="1:7" s="29" customFormat="1">
      <c r="A17" s="58"/>
      <c r="B17" s="67"/>
      <c r="C17" s="26" t="s">
        <v>43</v>
      </c>
      <c r="D17" s="26">
        <v>3300</v>
      </c>
      <c r="E17" s="26">
        <v>1</v>
      </c>
      <c r="F17" s="30">
        <f t="shared" si="0"/>
        <v>3300</v>
      </c>
      <c r="G17" s="28"/>
    </row>
    <row r="18" spans="1:7" s="29" customFormat="1">
      <c r="A18" s="58"/>
      <c r="B18" s="68"/>
      <c r="C18" s="26" t="s">
        <v>44</v>
      </c>
      <c r="D18" s="26">
        <v>600</v>
      </c>
      <c r="E18" s="26">
        <v>1</v>
      </c>
      <c r="F18" s="30">
        <f t="shared" si="0"/>
        <v>600</v>
      </c>
      <c r="G18" s="28"/>
    </row>
    <row r="19" spans="1:7" s="29" customFormat="1">
      <c r="A19" s="58"/>
      <c r="B19" s="3" t="s">
        <v>21</v>
      </c>
      <c r="C19" s="12" t="s">
        <v>91</v>
      </c>
      <c r="D19" s="13">
        <v>0</v>
      </c>
      <c r="E19" s="13">
        <v>1</v>
      </c>
      <c r="F19" s="30">
        <f t="shared" si="0"/>
        <v>0</v>
      </c>
      <c r="G19" s="28"/>
    </row>
    <row r="20" spans="1:7" s="29" customFormat="1">
      <c r="A20" s="58"/>
      <c r="B20" s="26" t="s">
        <v>29</v>
      </c>
      <c r="C20" s="26" t="s">
        <v>46</v>
      </c>
      <c r="D20" s="26">
        <v>0</v>
      </c>
      <c r="E20" s="26">
        <v>1</v>
      </c>
      <c r="F20" s="30">
        <v>0</v>
      </c>
      <c r="G20" s="28"/>
    </row>
    <row r="21" spans="1:7" s="29" customFormat="1">
      <c r="A21" s="58"/>
      <c r="B21" s="3" t="s">
        <v>28</v>
      </c>
      <c r="C21" s="4" t="s">
        <v>49</v>
      </c>
      <c r="D21" s="12">
        <v>0</v>
      </c>
      <c r="E21" s="12">
        <v>1</v>
      </c>
      <c r="F21" s="16">
        <f t="shared" si="0"/>
        <v>0</v>
      </c>
      <c r="G21" s="28"/>
    </row>
    <row r="22" spans="1:7" s="29" customFormat="1">
      <c r="A22" s="58"/>
      <c r="B22" s="26" t="s">
        <v>9</v>
      </c>
      <c r="C22" s="26" t="s">
        <v>25</v>
      </c>
      <c r="D22" s="26">
        <v>1000</v>
      </c>
      <c r="E22" s="26">
        <v>1</v>
      </c>
      <c r="F22" s="30">
        <f t="shared" si="0"/>
        <v>1000</v>
      </c>
      <c r="G22" s="28"/>
    </row>
    <row r="23" spans="1:7" s="29" customFormat="1">
      <c r="A23" s="58"/>
      <c r="B23" s="3" t="s">
        <v>22</v>
      </c>
      <c r="C23" s="12"/>
      <c r="D23" s="12">
        <v>0</v>
      </c>
      <c r="E23" s="12">
        <v>1</v>
      </c>
      <c r="F23" s="16">
        <f t="shared" si="0"/>
        <v>0</v>
      </c>
      <c r="G23" s="28"/>
    </row>
    <row r="24" spans="1:7" s="29" customFormat="1">
      <c r="A24" s="58"/>
      <c r="B24" s="12" t="s">
        <v>34</v>
      </c>
      <c r="C24" s="13" t="s">
        <v>35</v>
      </c>
      <c r="D24" s="13">
        <v>500</v>
      </c>
      <c r="E24" s="13">
        <v>2</v>
      </c>
      <c r="F24" s="14">
        <f t="shared" si="0"/>
        <v>1000</v>
      </c>
      <c r="G24" s="28"/>
    </row>
    <row r="25" spans="1:7" s="29" customFormat="1">
      <c r="A25" s="59"/>
      <c r="B25" s="26" t="s">
        <v>26</v>
      </c>
      <c r="C25" s="26" t="s">
        <v>27</v>
      </c>
      <c r="D25" s="26">
        <v>1000</v>
      </c>
      <c r="E25" s="26">
        <v>2</v>
      </c>
      <c r="F25" s="30">
        <f t="shared" si="0"/>
        <v>2000</v>
      </c>
      <c r="G25" s="28"/>
    </row>
    <row r="26" spans="1:7">
      <c r="A26" s="57" t="s">
        <v>24</v>
      </c>
      <c r="B26" s="2" t="s">
        <v>10</v>
      </c>
      <c r="C26" s="2" t="s">
        <v>23</v>
      </c>
      <c r="D26" s="32">
        <v>5000</v>
      </c>
      <c r="E26" s="32">
        <v>1</v>
      </c>
      <c r="F26" s="33">
        <f t="shared" si="0"/>
        <v>5000</v>
      </c>
      <c r="G26" s="15"/>
    </row>
    <row r="27" spans="1:7">
      <c r="A27" s="58"/>
      <c r="B27" s="3" t="s">
        <v>12</v>
      </c>
      <c r="C27" s="3" t="s">
        <v>13</v>
      </c>
      <c r="D27" s="34">
        <v>8000</v>
      </c>
      <c r="E27" s="34">
        <v>1</v>
      </c>
      <c r="F27" s="35">
        <f t="shared" si="0"/>
        <v>8000</v>
      </c>
      <c r="G27" s="15"/>
    </row>
    <row r="28" spans="1:7">
      <c r="A28" s="58"/>
      <c r="B28" s="3" t="s">
        <v>31</v>
      </c>
      <c r="C28" s="3" t="s">
        <v>32</v>
      </c>
      <c r="D28" s="34">
        <v>1000</v>
      </c>
      <c r="E28" s="34">
        <v>1</v>
      </c>
      <c r="F28" s="35">
        <f t="shared" si="0"/>
        <v>1000</v>
      </c>
      <c r="G28" s="15"/>
    </row>
    <row r="29" spans="1:7">
      <c r="A29" s="59"/>
      <c r="B29" s="3" t="s">
        <v>14</v>
      </c>
      <c r="C29" s="3" t="s">
        <v>14</v>
      </c>
      <c r="D29" s="34">
        <v>2000</v>
      </c>
      <c r="E29" s="34">
        <v>1</v>
      </c>
      <c r="F29" s="35">
        <f t="shared" si="0"/>
        <v>2000</v>
      </c>
      <c r="G29" s="15"/>
    </row>
    <row r="30" spans="1:7">
      <c r="A30" s="63" t="s">
        <v>4</v>
      </c>
      <c r="B30" s="64"/>
      <c r="C30" s="64"/>
      <c r="D30" s="64"/>
      <c r="E30" s="65"/>
      <c r="F30" s="36">
        <f>SUM(F4:F29)</f>
        <v>46500</v>
      </c>
      <c r="G30" s="5"/>
    </row>
    <row r="31" spans="1:7">
      <c r="A31" s="62" t="s">
        <v>90</v>
      </c>
      <c r="B31" s="62"/>
      <c r="C31" s="62"/>
      <c r="D31" s="62"/>
      <c r="E31" s="62"/>
      <c r="F31" s="37">
        <f>F30*0.08</f>
        <v>3720</v>
      </c>
    </row>
    <row r="32" spans="1:7">
      <c r="A32" s="62" t="s">
        <v>16</v>
      </c>
      <c r="B32" s="62"/>
      <c r="C32" s="62"/>
      <c r="D32" s="62"/>
      <c r="E32" s="62"/>
      <c r="F32" s="37">
        <f>(F30+F31)*0.06</f>
        <v>3013.2</v>
      </c>
    </row>
    <row r="33" spans="1:6">
      <c r="A33" s="62" t="s">
        <v>15</v>
      </c>
      <c r="B33" s="62"/>
      <c r="C33" s="62"/>
      <c r="D33" s="62"/>
      <c r="E33" s="62"/>
      <c r="F33" s="38">
        <f>F30+F32+F31</f>
        <v>53233.2</v>
      </c>
    </row>
  </sheetData>
  <mergeCells count="8">
    <mergeCell ref="A32:E32"/>
    <mergeCell ref="A33:E33"/>
    <mergeCell ref="A1:G2"/>
    <mergeCell ref="A4:A25"/>
    <mergeCell ref="B8:B18"/>
    <mergeCell ref="A26:A29"/>
    <mergeCell ref="A30:E30"/>
    <mergeCell ref="A31:E3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E089-AA05-44F1-993E-DC9DC3138F33}">
  <dimension ref="A1:G36"/>
  <sheetViews>
    <sheetView topLeftCell="A13" workbookViewId="0">
      <selection activeCell="C6" sqref="C6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97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32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9" t="s">
        <v>59</v>
      </c>
      <c r="C7" s="10" t="s">
        <v>58</v>
      </c>
      <c r="D7" s="10">
        <v>2000</v>
      </c>
      <c r="E7" s="10">
        <v>1</v>
      </c>
      <c r="F7" s="11">
        <f t="shared" si="0"/>
        <v>2000</v>
      </c>
      <c r="G7" s="28" t="s">
        <v>95</v>
      </c>
    </row>
    <row r="8" spans="1:7" s="29" customFormat="1">
      <c r="A8" s="58"/>
      <c r="B8" s="26" t="s">
        <v>8</v>
      </c>
      <c r="C8" s="26" t="s">
        <v>19</v>
      </c>
      <c r="D8" s="26">
        <v>600</v>
      </c>
      <c r="E8" s="26">
        <v>2</v>
      </c>
      <c r="F8" s="30">
        <f t="shared" si="0"/>
        <v>1200</v>
      </c>
      <c r="G8" s="28"/>
    </row>
    <row r="9" spans="1:7" s="29" customFormat="1">
      <c r="A9" s="58"/>
      <c r="B9" s="66" t="s">
        <v>7</v>
      </c>
      <c r="C9" s="26" t="s">
        <v>45</v>
      </c>
      <c r="D9" s="26">
        <v>900</v>
      </c>
      <c r="E9" s="26">
        <v>1</v>
      </c>
      <c r="F9" s="30">
        <f t="shared" si="0"/>
        <v>900</v>
      </c>
      <c r="G9" s="28"/>
    </row>
    <row r="10" spans="1:7" s="29" customFormat="1">
      <c r="A10" s="58"/>
      <c r="B10" s="67"/>
      <c r="C10" s="26" t="s">
        <v>37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38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48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39</v>
      </c>
      <c r="D13" s="26">
        <v>600</v>
      </c>
      <c r="E13" s="26">
        <v>1</v>
      </c>
      <c r="F13" s="30">
        <f t="shared" si="0"/>
        <v>600</v>
      </c>
      <c r="G13" s="28"/>
    </row>
    <row r="14" spans="1:7" s="29" customFormat="1">
      <c r="A14" s="58"/>
      <c r="B14" s="67"/>
      <c r="C14" s="26" t="s">
        <v>40</v>
      </c>
      <c r="D14" s="26">
        <v>500</v>
      </c>
      <c r="E14" s="26">
        <v>1</v>
      </c>
      <c r="F14" s="30">
        <f t="shared" si="0"/>
        <v>500</v>
      </c>
      <c r="G14" s="28"/>
    </row>
    <row r="15" spans="1:7" s="29" customFormat="1">
      <c r="A15" s="58"/>
      <c r="B15" s="67"/>
      <c r="C15" s="26" t="s">
        <v>41</v>
      </c>
      <c r="D15" s="26">
        <v>600</v>
      </c>
      <c r="E15" s="26">
        <v>1</v>
      </c>
      <c r="F15" s="30">
        <f t="shared" si="0"/>
        <v>600</v>
      </c>
      <c r="G15" s="28"/>
    </row>
    <row r="16" spans="1:7" s="29" customFormat="1">
      <c r="A16" s="58"/>
      <c r="B16" s="67"/>
      <c r="C16" s="2" t="s">
        <v>42</v>
      </c>
      <c r="D16" s="2">
        <v>800</v>
      </c>
      <c r="E16" s="2">
        <v>1</v>
      </c>
      <c r="F16" s="6">
        <f t="shared" si="0"/>
        <v>800</v>
      </c>
      <c r="G16" s="28"/>
    </row>
    <row r="17" spans="1:7" s="29" customFormat="1">
      <c r="A17" s="58"/>
      <c r="B17" s="67"/>
      <c r="C17" s="2" t="s">
        <v>57</v>
      </c>
      <c r="D17" s="2">
        <v>2000</v>
      </c>
      <c r="E17" s="2">
        <v>1</v>
      </c>
      <c r="F17" s="6">
        <f t="shared" si="0"/>
        <v>2000</v>
      </c>
      <c r="G17" s="28" t="s">
        <v>95</v>
      </c>
    </row>
    <row r="18" spans="1:7" s="29" customFormat="1">
      <c r="A18" s="58"/>
      <c r="B18" s="67"/>
      <c r="C18" s="26" t="s">
        <v>43</v>
      </c>
      <c r="D18" s="26">
        <v>3300</v>
      </c>
      <c r="E18" s="26">
        <v>1</v>
      </c>
      <c r="F18" s="30">
        <f t="shared" si="0"/>
        <v>3300</v>
      </c>
      <c r="G18" s="28"/>
    </row>
    <row r="19" spans="1:7" s="29" customFormat="1">
      <c r="A19" s="58"/>
      <c r="B19" s="68"/>
      <c r="C19" s="26" t="s">
        <v>44</v>
      </c>
      <c r="D19" s="26">
        <v>600</v>
      </c>
      <c r="E19" s="26">
        <v>1</v>
      </c>
      <c r="F19" s="30">
        <f t="shared" si="0"/>
        <v>600</v>
      </c>
      <c r="G19" s="28"/>
    </row>
    <row r="20" spans="1:7" s="29" customFormat="1">
      <c r="A20" s="58"/>
      <c r="B20" s="3" t="s">
        <v>21</v>
      </c>
      <c r="C20" s="12" t="s">
        <v>96</v>
      </c>
      <c r="D20" s="13">
        <v>0</v>
      </c>
      <c r="E20" s="13">
        <v>1</v>
      </c>
      <c r="F20" s="30">
        <f t="shared" si="0"/>
        <v>0</v>
      </c>
      <c r="G20" s="28"/>
    </row>
    <row r="21" spans="1:7" s="29" customFormat="1">
      <c r="A21" s="58"/>
      <c r="B21" s="26" t="s">
        <v>29</v>
      </c>
      <c r="C21" s="12" t="s">
        <v>60</v>
      </c>
      <c r="D21" s="13">
        <v>1600</v>
      </c>
      <c r="E21" s="13">
        <v>1</v>
      </c>
      <c r="F21" s="14">
        <v>1600</v>
      </c>
      <c r="G21" s="24" t="s">
        <v>86</v>
      </c>
    </row>
    <row r="22" spans="1:7" s="29" customFormat="1">
      <c r="A22" s="58"/>
      <c r="B22" s="26" t="s">
        <v>21</v>
      </c>
      <c r="C22" s="12" t="s">
        <v>84</v>
      </c>
      <c r="D22" s="12">
        <v>1865.6</v>
      </c>
      <c r="E22" s="12">
        <v>1</v>
      </c>
      <c r="F22" s="16">
        <f t="shared" ref="F22:F23" si="1">D22*E22</f>
        <v>1865.6</v>
      </c>
      <c r="G22" s="24" t="s">
        <v>86</v>
      </c>
    </row>
    <row r="23" spans="1:7" s="29" customFormat="1">
      <c r="A23" s="58"/>
      <c r="B23" s="3" t="s">
        <v>28</v>
      </c>
      <c r="C23" s="4" t="s">
        <v>61</v>
      </c>
      <c r="D23" s="3">
        <v>2000</v>
      </c>
      <c r="E23" s="12">
        <v>1</v>
      </c>
      <c r="F23" s="16">
        <f t="shared" si="1"/>
        <v>2000</v>
      </c>
      <c r="G23" s="28"/>
    </row>
    <row r="24" spans="1:7" s="29" customFormat="1">
      <c r="A24" s="58"/>
      <c r="B24" s="26" t="s">
        <v>9</v>
      </c>
      <c r="C24" s="26" t="s">
        <v>25</v>
      </c>
      <c r="D24" s="26">
        <v>1000</v>
      </c>
      <c r="E24" s="26">
        <v>1</v>
      </c>
      <c r="F24" s="30">
        <f t="shared" si="0"/>
        <v>1000</v>
      </c>
      <c r="G24" s="28"/>
    </row>
    <row r="25" spans="1:7" s="29" customFormat="1">
      <c r="A25" s="58"/>
      <c r="B25" s="3" t="s">
        <v>22</v>
      </c>
      <c r="C25" s="12"/>
      <c r="D25" s="12">
        <v>0</v>
      </c>
      <c r="E25" s="12">
        <v>1</v>
      </c>
      <c r="F25" s="16">
        <f t="shared" si="0"/>
        <v>0</v>
      </c>
      <c r="G25" s="28"/>
    </row>
    <row r="26" spans="1:7" s="29" customFormat="1">
      <c r="A26" s="58"/>
      <c r="B26" s="12" t="s">
        <v>62</v>
      </c>
      <c r="C26" s="13" t="s">
        <v>63</v>
      </c>
      <c r="D26" s="13">
        <v>19200</v>
      </c>
      <c r="E26" s="13">
        <v>1</v>
      </c>
      <c r="F26" s="14">
        <f t="shared" si="0"/>
        <v>19200</v>
      </c>
      <c r="G26" s="24" t="s">
        <v>83</v>
      </c>
    </row>
    <row r="27" spans="1:7" s="29" customFormat="1">
      <c r="A27" s="58"/>
      <c r="B27" s="12" t="s">
        <v>34</v>
      </c>
      <c r="C27" s="13" t="s">
        <v>35</v>
      </c>
      <c r="D27" s="13">
        <v>500</v>
      </c>
      <c r="E27" s="13">
        <v>2</v>
      </c>
      <c r="F27" s="14">
        <f t="shared" si="0"/>
        <v>1000</v>
      </c>
      <c r="G27" s="28"/>
    </row>
    <row r="28" spans="1:7" s="29" customFormat="1">
      <c r="A28" s="59"/>
      <c r="B28" s="26" t="s">
        <v>26</v>
      </c>
      <c r="C28" s="26" t="s">
        <v>27</v>
      </c>
      <c r="D28" s="26">
        <v>1000</v>
      </c>
      <c r="E28" s="26">
        <v>2</v>
      </c>
      <c r="F28" s="30">
        <f t="shared" si="0"/>
        <v>2000</v>
      </c>
      <c r="G28" s="28"/>
    </row>
    <row r="29" spans="1:7">
      <c r="A29" s="57" t="s">
        <v>24</v>
      </c>
      <c r="B29" s="2" t="s">
        <v>10</v>
      </c>
      <c r="C29" s="2" t="s">
        <v>23</v>
      </c>
      <c r="D29" s="32">
        <v>5000</v>
      </c>
      <c r="E29" s="32">
        <v>1</v>
      </c>
      <c r="F29" s="33">
        <f t="shared" si="0"/>
        <v>5000</v>
      </c>
      <c r="G29" s="15"/>
    </row>
    <row r="30" spans="1:7">
      <c r="A30" s="58"/>
      <c r="B30" s="3" t="s">
        <v>12</v>
      </c>
      <c r="C30" s="3" t="s">
        <v>13</v>
      </c>
      <c r="D30" s="34">
        <v>8000</v>
      </c>
      <c r="E30" s="34">
        <v>1</v>
      </c>
      <c r="F30" s="35">
        <f t="shared" si="0"/>
        <v>8000</v>
      </c>
      <c r="G30" s="15"/>
    </row>
    <row r="31" spans="1:7">
      <c r="A31" s="58"/>
      <c r="B31" s="3" t="s">
        <v>31</v>
      </c>
      <c r="C31" s="3" t="s">
        <v>32</v>
      </c>
      <c r="D31" s="34">
        <v>1000</v>
      </c>
      <c r="E31" s="34">
        <v>1</v>
      </c>
      <c r="F31" s="35">
        <f t="shared" si="0"/>
        <v>1000</v>
      </c>
      <c r="G31" s="15"/>
    </row>
    <row r="32" spans="1:7">
      <c r="A32" s="59"/>
      <c r="B32" s="3" t="s">
        <v>14</v>
      </c>
      <c r="C32" s="3" t="s">
        <v>14</v>
      </c>
      <c r="D32" s="34">
        <v>2000</v>
      </c>
      <c r="E32" s="34">
        <v>1</v>
      </c>
      <c r="F32" s="35">
        <f t="shared" si="0"/>
        <v>2000</v>
      </c>
      <c r="G32" s="15"/>
    </row>
    <row r="33" spans="1:7">
      <c r="A33" s="63" t="s">
        <v>4</v>
      </c>
      <c r="B33" s="64"/>
      <c r="C33" s="64"/>
      <c r="D33" s="64"/>
      <c r="E33" s="65"/>
      <c r="F33" s="36">
        <f>SUM(F4:F32)</f>
        <v>73965.600000000006</v>
      </c>
      <c r="G33" s="5"/>
    </row>
    <row r="34" spans="1:7">
      <c r="A34" s="62" t="s">
        <v>90</v>
      </c>
      <c r="B34" s="62"/>
      <c r="C34" s="62"/>
      <c r="D34" s="62"/>
      <c r="E34" s="62"/>
      <c r="F34" s="37">
        <f>F33*0.08</f>
        <v>5917.2480000000005</v>
      </c>
    </row>
    <row r="35" spans="1:7">
      <c r="A35" s="62" t="s">
        <v>16</v>
      </c>
      <c r="B35" s="62"/>
      <c r="C35" s="62"/>
      <c r="D35" s="62"/>
      <c r="E35" s="62"/>
      <c r="F35" s="37">
        <f>(F33+F34)*0.06</f>
        <v>4792.9708800000008</v>
      </c>
    </row>
    <row r="36" spans="1:7">
      <c r="A36" s="62" t="s">
        <v>15</v>
      </c>
      <c r="B36" s="62"/>
      <c r="C36" s="62"/>
      <c r="D36" s="62"/>
      <c r="E36" s="62"/>
      <c r="F36" s="38">
        <f>F33+F35+F34</f>
        <v>84675.818880000021</v>
      </c>
    </row>
  </sheetData>
  <mergeCells count="8">
    <mergeCell ref="A35:E35"/>
    <mergeCell ref="A36:E36"/>
    <mergeCell ref="A1:G2"/>
    <mergeCell ref="A4:A28"/>
    <mergeCell ref="B9:B19"/>
    <mergeCell ref="A29:A32"/>
    <mergeCell ref="A33:E33"/>
    <mergeCell ref="A34:E34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755E-C9A9-46CF-AC90-3545BD203369}">
  <dimension ref="A1:G32"/>
  <sheetViews>
    <sheetView topLeftCell="A13" workbookViewId="0">
      <selection activeCell="B20" sqref="A20:XFD20"/>
    </sheetView>
  </sheetViews>
  <sheetFormatPr defaultColWidth="8.85546875" defaultRowHeight="14.15"/>
  <cols>
    <col min="1" max="1" width="16.140625" bestFit="1" customWidth="1"/>
    <col min="2" max="2" width="13" bestFit="1" customWidth="1"/>
    <col min="3" max="3" width="39.85546875" bestFit="1" customWidth="1"/>
    <col min="5" max="5" width="9.640625" customWidth="1"/>
    <col min="6" max="6" width="10.5" bestFit="1" customWidth="1"/>
    <col min="7" max="7" width="14.42578125" bestFit="1" customWidth="1"/>
  </cols>
  <sheetData>
    <row r="1" spans="1:7" ht="15" customHeight="1">
      <c r="A1" s="60" t="s">
        <v>98</v>
      </c>
      <c r="B1" s="60"/>
      <c r="C1" s="60"/>
      <c r="D1" s="60"/>
      <c r="E1" s="60"/>
      <c r="F1" s="60"/>
      <c r="G1" s="60"/>
    </row>
    <row r="2" spans="1:7">
      <c r="A2" s="61"/>
      <c r="B2" s="61"/>
      <c r="C2" s="61"/>
      <c r="D2" s="61"/>
      <c r="E2" s="61"/>
      <c r="F2" s="61"/>
      <c r="G2" s="61"/>
    </row>
    <row r="3" spans="1:7">
      <c r="A3" s="1" t="s">
        <v>0</v>
      </c>
      <c r="B3" s="1" t="s">
        <v>1</v>
      </c>
      <c r="C3" s="1" t="s">
        <v>2</v>
      </c>
      <c r="D3" s="8" t="s">
        <v>3</v>
      </c>
      <c r="E3" s="8" t="s">
        <v>18</v>
      </c>
      <c r="F3" s="8" t="s">
        <v>4</v>
      </c>
      <c r="G3" s="8" t="s">
        <v>85</v>
      </c>
    </row>
    <row r="4" spans="1:7" s="29" customFormat="1">
      <c r="A4" s="57" t="s">
        <v>20</v>
      </c>
      <c r="B4" s="26" t="s">
        <v>5</v>
      </c>
      <c r="C4" s="26" t="s">
        <v>36</v>
      </c>
      <c r="D4" s="26">
        <v>4000</v>
      </c>
      <c r="E4" s="27">
        <v>1</v>
      </c>
      <c r="F4" s="28">
        <f t="shared" ref="F4:F28" si="0">D4*E4</f>
        <v>4000</v>
      </c>
      <c r="G4" s="28"/>
    </row>
    <row r="5" spans="1:7" s="29" customFormat="1">
      <c r="A5" s="58"/>
      <c r="B5" s="26" t="s">
        <v>17</v>
      </c>
      <c r="C5" s="26" t="s">
        <v>89</v>
      </c>
      <c r="D5" s="26">
        <v>3000</v>
      </c>
      <c r="E5" s="27">
        <v>3</v>
      </c>
      <c r="F5" s="30">
        <f t="shared" si="0"/>
        <v>9000</v>
      </c>
      <c r="G5" s="28"/>
    </row>
    <row r="6" spans="1:7" s="29" customFormat="1">
      <c r="A6" s="58"/>
      <c r="B6" s="26" t="s">
        <v>6</v>
      </c>
      <c r="C6" s="26" t="s">
        <v>11</v>
      </c>
      <c r="D6" s="26">
        <v>1000</v>
      </c>
      <c r="E6" s="26">
        <v>2</v>
      </c>
      <c r="F6" s="30">
        <f t="shared" si="0"/>
        <v>2000</v>
      </c>
      <c r="G6" s="28"/>
    </row>
    <row r="7" spans="1:7" s="29" customFormat="1">
      <c r="A7" s="58"/>
      <c r="B7" s="26" t="s">
        <v>8</v>
      </c>
      <c r="C7" s="26" t="s">
        <v>19</v>
      </c>
      <c r="D7" s="26">
        <v>600</v>
      </c>
      <c r="E7" s="26">
        <v>2</v>
      </c>
      <c r="F7" s="30">
        <f t="shared" si="0"/>
        <v>1200</v>
      </c>
      <c r="G7" s="28"/>
    </row>
    <row r="8" spans="1:7" s="29" customFormat="1">
      <c r="A8" s="58"/>
      <c r="B8" s="66" t="s">
        <v>7</v>
      </c>
      <c r="C8" s="26" t="s">
        <v>45</v>
      </c>
      <c r="D8" s="26">
        <v>900</v>
      </c>
      <c r="E8" s="26">
        <v>1</v>
      </c>
      <c r="F8" s="30">
        <f t="shared" si="0"/>
        <v>900</v>
      </c>
      <c r="G8" s="28"/>
    </row>
    <row r="9" spans="1:7" s="29" customFormat="1">
      <c r="A9" s="58"/>
      <c r="B9" s="67"/>
      <c r="C9" s="26" t="s">
        <v>37</v>
      </c>
      <c r="D9" s="26">
        <v>600</v>
      </c>
      <c r="E9" s="26">
        <v>1</v>
      </c>
      <c r="F9" s="30">
        <f t="shared" si="0"/>
        <v>600</v>
      </c>
      <c r="G9" s="28"/>
    </row>
    <row r="10" spans="1:7" s="29" customFormat="1">
      <c r="A10" s="58"/>
      <c r="B10" s="67"/>
      <c r="C10" s="26" t="s">
        <v>38</v>
      </c>
      <c r="D10" s="26">
        <v>600</v>
      </c>
      <c r="E10" s="26">
        <v>1</v>
      </c>
      <c r="F10" s="30">
        <f t="shared" si="0"/>
        <v>600</v>
      </c>
      <c r="G10" s="28"/>
    </row>
    <row r="11" spans="1:7" s="29" customFormat="1">
      <c r="A11" s="58"/>
      <c r="B11" s="67"/>
      <c r="C11" s="26" t="s">
        <v>48</v>
      </c>
      <c r="D11" s="26">
        <v>600</v>
      </c>
      <c r="E11" s="26">
        <v>1</v>
      </c>
      <c r="F11" s="30">
        <f t="shared" si="0"/>
        <v>600</v>
      </c>
      <c r="G11" s="28"/>
    </row>
    <row r="12" spans="1:7" s="29" customFormat="1">
      <c r="A12" s="58"/>
      <c r="B12" s="67"/>
      <c r="C12" s="26" t="s">
        <v>39</v>
      </c>
      <c r="D12" s="26">
        <v>600</v>
      </c>
      <c r="E12" s="26">
        <v>1</v>
      </c>
      <c r="F12" s="30">
        <f t="shared" si="0"/>
        <v>600</v>
      </c>
      <c r="G12" s="28"/>
    </row>
    <row r="13" spans="1:7" s="29" customFormat="1">
      <c r="A13" s="58"/>
      <c r="B13" s="67"/>
      <c r="C13" s="26" t="s">
        <v>40</v>
      </c>
      <c r="D13" s="26">
        <v>500</v>
      </c>
      <c r="E13" s="26">
        <v>1</v>
      </c>
      <c r="F13" s="30">
        <f t="shared" si="0"/>
        <v>500</v>
      </c>
      <c r="G13" s="28"/>
    </row>
    <row r="14" spans="1:7" s="29" customFormat="1">
      <c r="A14" s="58"/>
      <c r="B14" s="67"/>
      <c r="C14" s="26" t="s">
        <v>41</v>
      </c>
      <c r="D14" s="26">
        <v>600</v>
      </c>
      <c r="E14" s="26">
        <v>1</v>
      </c>
      <c r="F14" s="30">
        <f t="shared" si="0"/>
        <v>600</v>
      </c>
      <c r="G14" s="28"/>
    </row>
    <row r="15" spans="1:7" s="29" customFormat="1">
      <c r="A15" s="58"/>
      <c r="B15" s="67"/>
      <c r="C15" s="2" t="s">
        <v>42</v>
      </c>
      <c r="D15" s="2">
        <v>800</v>
      </c>
      <c r="E15" s="2">
        <v>1</v>
      </c>
      <c r="F15" s="6">
        <f t="shared" si="0"/>
        <v>800</v>
      </c>
      <c r="G15" s="28"/>
    </row>
    <row r="16" spans="1:7" s="29" customFormat="1">
      <c r="A16" s="58"/>
      <c r="B16" s="67"/>
      <c r="C16" s="26" t="s">
        <v>43</v>
      </c>
      <c r="D16" s="26">
        <v>3300</v>
      </c>
      <c r="E16" s="26">
        <v>1</v>
      </c>
      <c r="F16" s="30">
        <f t="shared" si="0"/>
        <v>3300</v>
      </c>
      <c r="G16" s="28"/>
    </row>
    <row r="17" spans="1:7" s="29" customFormat="1">
      <c r="A17" s="58"/>
      <c r="B17" s="68"/>
      <c r="C17" s="26" t="s">
        <v>44</v>
      </c>
      <c r="D17" s="26">
        <v>600</v>
      </c>
      <c r="E17" s="26">
        <v>1</v>
      </c>
      <c r="F17" s="30">
        <f t="shared" si="0"/>
        <v>600</v>
      </c>
      <c r="G17" s="28"/>
    </row>
    <row r="18" spans="1:7" s="29" customFormat="1">
      <c r="A18" s="58"/>
      <c r="B18" s="3" t="s">
        <v>21</v>
      </c>
      <c r="C18" s="12" t="s">
        <v>91</v>
      </c>
      <c r="D18" s="13">
        <v>0</v>
      </c>
      <c r="E18" s="13">
        <v>1</v>
      </c>
      <c r="F18" s="30">
        <f t="shared" si="0"/>
        <v>0</v>
      </c>
      <c r="G18" s="28"/>
    </row>
    <row r="19" spans="1:7" s="29" customFormat="1">
      <c r="A19" s="58"/>
      <c r="B19" s="26" t="s">
        <v>29</v>
      </c>
      <c r="C19" s="26" t="s">
        <v>46</v>
      </c>
      <c r="D19" s="26">
        <v>0</v>
      </c>
      <c r="E19" s="26">
        <v>1</v>
      </c>
      <c r="F19" s="30">
        <v>0</v>
      </c>
      <c r="G19" s="28"/>
    </row>
    <row r="20" spans="1:7" s="29" customFormat="1">
      <c r="A20" s="58"/>
      <c r="B20" s="3" t="s">
        <v>28</v>
      </c>
      <c r="C20" s="4" t="s">
        <v>49</v>
      </c>
      <c r="D20" s="12">
        <v>0</v>
      </c>
      <c r="E20" s="12">
        <v>1</v>
      </c>
      <c r="F20" s="16">
        <f t="shared" si="0"/>
        <v>0</v>
      </c>
      <c r="G20" s="28"/>
    </row>
    <row r="21" spans="1:7" s="29" customFormat="1">
      <c r="A21" s="58"/>
      <c r="B21" s="26" t="s">
        <v>9</v>
      </c>
      <c r="C21" s="26" t="s">
        <v>25</v>
      </c>
      <c r="D21" s="26">
        <v>1000</v>
      </c>
      <c r="E21" s="26">
        <v>1</v>
      </c>
      <c r="F21" s="30">
        <f t="shared" si="0"/>
        <v>1000</v>
      </c>
      <c r="G21" s="28"/>
    </row>
    <row r="22" spans="1:7" s="29" customFormat="1">
      <c r="A22" s="58"/>
      <c r="B22" s="3" t="s">
        <v>22</v>
      </c>
      <c r="C22" s="12"/>
      <c r="D22" s="12">
        <v>0</v>
      </c>
      <c r="E22" s="12">
        <v>1</v>
      </c>
      <c r="F22" s="16">
        <f t="shared" si="0"/>
        <v>0</v>
      </c>
      <c r="G22" s="28"/>
    </row>
    <row r="23" spans="1:7" s="29" customFormat="1">
      <c r="A23" s="58"/>
      <c r="B23" s="12" t="s">
        <v>34</v>
      </c>
      <c r="C23" s="13" t="s">
        <v>35</v>
      </c>
      <c r="D23" s="13">
        <v>500</v>
      </c>
      <c r="E23" s="13">
        <v>2</v>
      </c>
      <c r="F23" s="14">
        <f t="shared" si="0"/>
        <v>1000</v>
      </c>
      <c r="G23" s="28"/>
    </row>
    <row r="24" spans="1:7" s="29" customFormat="1">
      <c r="A24" s="59"/>
      <c r="B24" s="26" t="s">
        <v>26</v>
      </c>
      <c r="C24" s="26" t="s">
        <v>27</v>
      </c>
      <c r="D24" s="26">
        <v>1000</v>
      </c>
      <c r="E24" s="26">
        <v>2</v>
      </c>
      <c r="F24" s="30">
        <f t="shared" si="0"/>
        <v>2000</v>
      </c>
      <c r="G24" s="28"/>
    </row>
    <row r="25" spans="1:7">
      <c r="A25" s="57" t="s">
        <v>24</v>
      </c>
      <c r="B25" s="2" t="s">
        <v>10</v>
      </c>
      <c r="C25" s="2" t="s">
        <v>23</v>
      </c>
      <c r="D25" s="32">
        <v>5000</v>
      </c>
      <c r="E25" s="32">
        <v>1</v>
      </c>
      <c r="F25" s="33">
        <f t="shared" si="0"/>
        <v>5000</v>
      </c>
      <c r="G25" s="15"/>
    </row>
    <row r="26" spans="1:7">
      <c r="A26" s="58"/>
      <c r="B26" s="3" t="s">
        <v>12</v>
      </c>
      <c r="C26" s="3" t="s">
        <v>13</v>
      </c>
      <c r="D26" s="34">
        <v>8000</v>
      </c>
      <c r="E26" s="34">
        <v>1</v>
      </c>
      <c r="F26" s="35">
        <f t="shared" si="0"/>
        <v>8000</v>
      </c>
      <c r="G26" s="15"/>
    </row>
    <row r="27" spans="1:7">
      <c r="A27" s="58"/>
      <c r="B27" s="3" t="s">
        <v>31</v>
      </c>
      <c r="C27" s="3" t="s">
        <v>32</v>
      </c>
      <c r="D27" s="34">
        <v>1000</v>
      </c>
      <c r="E27" s="34">
        <v>1</v>
      </c>
      <c r="F27" s="35">
        <f t="shared" si="0"/>
        <v>1000</v>
      </c>
      <c r="G27" s="15"/>
    </row>
    <row r="28" spans="1:7">
      <c r="A28" s="59"/>
      <c r="B28" s="3" t="s">
        <v>14</v>
      </c>
      <c r="C28" s="3" t="s">
        <v>14</v>
      </c>
      <c r="D28" s="34">
        <v>2000</v>
      </c>
      <c r="E28" s="34">
        <v>1</v>
      </c>
      <c r="F28" s="35">
        <f t="shared" si="0"/>
        <v>2000</v>
      </c>
      <c r="G28" s="15"/>
    </row>
    <row r="29" spans="1:7">
      <c r="A29" s="63" t="s">
        <v>4</v>
      </c>
      <c r="B29" s="64"/>
      <c r="C29" s="64"/>
      <c r="D29" s="64"/>
      <c r="E29" s="65"/>
      <c r="F29" s="36">
        <f>SUM(F4:F28)</f>
        <v>45300</v>
      </c>
      <c r="G29" s="5"/>
    </row>
    <row r="30" spans="1:7">
      <c r="A30" s="62" t="s">
        <v>90</v>
      </c>
      <c r="B30" s="62"/>
      <c r="C30" s="62"/>
      <c r="D30" s="62"/>
      <c r="E30" s="62"/>
      <c r="F30" s="37">
        <f>F29*0.08</f>
        <v>3624</v>
      </c>
    </row>
    <row r="31" spans="1:7">
      <c r="A31" s="62" t="s">
        <v>16</v>
      </c>
      <c r="B31" s="62"/>
      <c r="C31" s="62"/>
      <c r="D31" s="62"/>
      <c r="E31" s="62"/>
      <c r="F31" s="37">
        <f>(F29+F30)*0.06</f>
        <v>2935.44</v>
      </c>
    </row>
    <row r="32" spans="1:7">
      <c r="A32" s="62" t="s">
        <v>15</v>
      </c>
      <c r="B32" s="62"/>
      <c r="C32" s="62"/>
      <c r="D32" s="62"/>
      <c r="E32" s="62"/>
      <c r="F32" s="38">
        <f>F29+F31+F30</f>
        <v>51859.44</v>
      </c>
    </row>
  </sheetData>
  <mergeCells count="8">
    <mergeCell ref="A31:E31"/>
    <mergeCell ref="A32:E32"/>
    <mergeCell ref="A1:G2"/>
    <mergeCell ref="A4:A24"/>
    <mergeCell ref="B8:B17"/>
    <mergeCell ref="A25:A28"/>
    <mergeCell ref="A29:E29"/>
    <mergeCell ref="A30:E30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视频制作报价</vt:lpstr>
      <vt:lpstr>汽车-流媒体后视镜</vt:lpstr>
      <vt:lpstr> 汽车-卡扣脚垫</vt:lpstr>
      <vt:lpstr> 汽车-脚踢式尾门</vt:lpstr>
      <vt:lpstr>  汽车-车载净化器</vt:lpstr>
      <vt:lpstr>  汽车-大包围</vt:lpstr>
      <vt:lpstr> 生活-车主必备</vt:lpstr>
      <vt:lpstr> 生活-匠心</vt:lpstr>
      <vt:lpstr>  生活-女性</vt:lpstr>
      <vt:lpstr>  生活-儿童</vt:lpstr>
      <vt:lpstr>  生活-原创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AUSTIN.WANG</dc:creator>
  <cp:lastModifiedBy>86139</cp:lastModifiedBy>
  <cp:lastPrinted>2019-03-06T09:59:24Z</cp:lastPrinted>
  <dcterms:created xsi:type="dcterms:W3CDTF">2019-02-27T04:19:17Z</dcterms:created>
  <dcterms:modified xsi:type="dcterms:W3CDTF">2019-12-04T10:11:47Z</dcterms:modified>
</cp:coreProperties>
</file>