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13" r:id="rId2"/>
  </sheets>
  <definedNames>
    <definedName name="_xlnm._FilterDatabase" localSheetId="0" hidden="1">Sheet1!$C$1:$I$54</definedName>
    <definedName name="_xlnm.Print_Area" localSheetId="0">Sheet1!$A$1:$J$54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<sst xmlns="http://schemas.openxmlformats.org/spreadsheetml/2006/main" count="75" uniqueCount="72">
  <si>
    <t>【借款报销单】</t>
  </si>
  <si>
    <t>团号：</t>
  </si>
  <si>
    <t>HMZA-250224-RSJ811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</si>
  <si>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</si>
  <si>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</si>
  <si>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</si>
  <si>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</si>
  <si>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</si>
  <si>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</si>
  <si>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</si>
  <si>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</si>
  <si>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</si>
  <si>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</si>
  <si>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</si>
  <si>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</si>
  <si>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</si>
  <si>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</si>
  <si>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</si>
  <si>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</si>
  <si>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</si>
  <si>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</si>
  <si>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</si>
  <si>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</si>
  <si>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</si>
  <si>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</si>
  <si>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</si>
  <si>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</si>
  <si>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新年台历</t>
  </si>
  <si>
    <t>诸葛糖帽</t>
  </si>
  <si>
    <t>养生艾草锤</t>
  </si>
  <si>
    <t>蛇年针织袋</t>
  </si>
  <si>
    <t>蒙眼敲锣道具</t>
  </si>
  <si>
    <t>分贝仪</t>
  </si>
  <si>
    <t>定制小熊挂件</t>
  </si>
  <si>
    <t>定制行李牌</t>
  </si>
  <si>
    <t>大屏互动软件</t>
  </si>
  <si>
    <t>农夫山泉矿泉水</t>
  </si>
  <si>
    <t>卫生纸、湿巾</t>
  </si>
  <si>
    <t>可乐、橙汁饮料</t>
  </si>
  <si>
    <t>红酒</t>
  </si>
  <si>
    <t>啤酒</t>
  </si>
  <si>
    <t>橙汁、啤酒杯</t>
  </si>
  <si>
    <t>蛋糕配件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</si>
  <si>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</si>
  <si>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</si>
  <si>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</si>
  <si>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</si>
  <si>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</si>
  <si>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打印制作文件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</si>
  <si>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</si>
  <si>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</si>
  <si>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</si>
  <si>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</si>
  <si>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</si>
  <si>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</si>
  <si>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</si>
  <si>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</si>
  <si>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化妆师费用</t>
  </si>
  <si>
    <t>行李牌快递费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</si>
  <si>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</si>
  <si>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</si>
  <si>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</si>
  <si>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</si>
  <si>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</si>
  <si>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</si>
  <si>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</si>
  <si>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</si>
  <si>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</si>
  <si>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</si>
  <si>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</si>
  <si>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</si>
  <si>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化妆师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</si>
</sst>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2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78" fontId="7" fillId="6" borderId="1" xfId="0" applyNumberFormat="1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3" fillId="0" borderId="0" xfId="49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jpe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11</xdr:col>
      <xdr:colOff>489585</xdr:colOff>
      <xdr:row>7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7187565" cy="139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</xdr:row>
      <xdr:rowOff>137160</xdr:rowOff>
    </xdr:from>
    <xdr:to>
      <xdr:col>11</xdr:col>
      <xdr:colOff>492125</xdr:colOff>
      <xdr:row>15</xdr:row>
      <xdr:rowOff>174625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1417320"/>
          <a:ext cx="7190105" cy="150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16</xdr:row>
      <xdr:rowOff>0</xdr:rowOff>
    </xdr:from>
    <xdr:to>
      <xdr:col>11</xdr:col>
      <xdr:colOff>479425</xdr:colOff>
      <xdr:row>24</xdr:row>
      <xdr:rowOff>45085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2926080"/>
          <a:ext cx="7177405" cy="150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23495</xdr:colOff>
      <xdr:row>24</xdr:row>
      <xdr:rowOff>68580</xdr:rowOff>
    </xdr:from>
    <xdr:to>
      <xdr:col>11</xdr:col>
      <xdr:colOff>99695</xdr:colOff>
      <xdr:row>32</xdr:row>
      <xdr:rowOff>41275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95" y="4457700"/>
          <a:ext cx="6781800" cy="143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11</xdr:col>
      <xdr:colOff>517525</xdr:colOff>
      <xdr:row>61</xdr:row>
      <xdr:rowOff>45720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6217920"/>
          <a:ext cx="7215505" cy="498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99</xdr:row>
      <xdr:rowOff>175260</xdr:rowOff>
    </xdr:from>
    <xdr:to>
      <xdr:col>10</xdr:col>
      <xdr:colOff>602615</xdr:colOff>
      <xdr:row>122</xdr:row>
      <xdr:rowOff>92710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18280380"/>
          <a:ext cx="6690995" cy="412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123</xdr:row>
      <xdr:rowOff>0</xdr:rowOff>
    </xdr:from>
    <xdr:to>
      <xdr:col>11</xdr:col>
      <xdr:colOff>259080</xdr:colOff>
      <xdr:row>130</xdr:row>
      <xdr:rowOff>30480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20" y="22494240"/>
          <a:ext cx="695706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152400</xdr:colOff>
      <xdr:row>99</xdr:row>
      <xdr:rowOff>167640</xdr:rowOff>
    </xdr:from>
    <xdr:to>
      <xdr:col>27</xdr:col>
      <xdr:colOff>106680</xdr:colOff>
      <xdr:row>129</xdr:row>
      <xdr:rowOff>30480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86800" y="18272760"/>
          <a:ext cx="7879080" cy="534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121920</xdr:colOff>
      <xdr:row>133</xdr:row>
      <xdr:rowOff>0</xdr:rowOff>
    </xdr:from>
    <xdr:to>
      <xdr:col>26</xdr:col>
      <xdr:colOff>586740</xdr:colOff>
      <xdr:row>137</xdr:row>
      <xdr:rowOff>83820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656320" y="24323040"/>
          <a:ext cx="778002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144780</xdr:colOff>
      <xdr:row>138</xdr:row>
      <xdr:rowOff>68580</xdr:rowOff>
    </xdr:from>
    <xdr:to>
      <xdr:col>26</xdr:col>
      <xdr:colOff>601980</xdr:colOff>
      <xdr:row>144</xdr:row>
      <xdr:rowOff>30480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79180" y="25306020"/>
          <a:ext cx="7772400" cy="105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160020</xdr:colOff>
      <xdr:row>144</xdr:row>
      <xdr:rowOff>175260</xdr:rowOff>
    </xdr:from>
    <xdr:to>
      <xdr:col>27</xdr:col>
      <xdr:colOff>76200</xdr:colOff>
      <xdr:row>150</xdr:row>
      <xdr:rowOff>60960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694420" y="26509980"/>
          <a:ext cx="784098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205740</xdr:colOff>
      <xdr:row>0</xdr:row>
      <xdr:rowOff>7620</xdr:rowOff>
    </xdr:from>
    <xdr:to>
      <xdr:col>19</xdr:col>
      <xdr:colOff>3175</xdr:colOff>
      <xdr:row>20</xdr:row>
      <xdr:rowOff>161290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740140" y="7620"/>
          <a:ext cx="2845435" cy="381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4</xdr:col>
      <xdr:colOff>381000</xdr:colOff>
      <xdr:row>73</xdr:row>
      <xdr:rowOff>0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12252960"/>
          <a:ext cx="2819400" cy="109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73</xdr:row>
      <xdr:rowOff>45720</xdr:rowOff>
    </xdr:from>
    <xdr:to>
      <xdr:col>4</xdr:col>
      <xdr:colOff>397510</xdr:colOff>
      <xdr:row>78</xdr:row>
      <xdr:rowOff>175260</xdr:rowOff>
    </xdr:to>
    <xdr:pic>
      <xdr:nvPicPr>
        <xdr:cNvPr id="19" name="图片 18"/>
        <xdr:cNvPicPr>
          <a:picLocks noChangeAspect="1"/>
        </xdr:cNvPicPr>
      </xdr:nvPicPr>
      <xdr:blipFill>
        <a:blip r:embed="rId14"/>
        <a:srcRect l="7192"/>
        <a:stretch>
          <a:fillRect/>
        </a:stretch>
      </xdr:blipFill>
      <xdr:spPr>
        <a:xfrm>
          <a:off x="635" y="13395960"/>
          <a:ext cx="2835275" cy="104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182880</xdr:colOff>
      <xdr:row>33</xdr:row>
      <xdr:rowOff>91440</xdr:rowOff>
    </xdr:from>
    <xdr:to>
      <xdr:col>20</xdr:col>
      <xdr:colOff>403860</xdr:colOff>
      <xdr:row>55</xdr:row>
      <xdr:rowOff>83820</xdr:rowOff>
    </xdr:to>
    <xdr:pic>
      <xdr:nvPicPr>
        <xdr:cNvPr id="6" name="图片 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717280" y="6126480"/>
          <a:ext cx="3878580" cy="401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34</xdr:row>
      <xdr:rowOff>0</xdr:rowOff>
    </xdr:from>
    <xdr:to>
      <xdr:col>25</xdr:col>
      <xdr:colOff>395605</xdr:colOff>
      <xdr:row>57</xdr:row>
      <xdr:rowOff>107315</xdr:rowOff>
    </xdr:to>
    <xdr:pic>
      <xdr:nvPicPr>
        <xdr:cNvPr id="20" name="图片 19" descr="f5e7a6fd46462a9b8e79f0abb48935f"/>
        <xdr:cNvPicPr>
          <a:picLocks noChangeAspect="1"/>
        </xdr:cNvPicPr>
      </xdr:nvPicPr>
      <xdr:blipFill>
        <a:blip r:embed="rId16"/>
        <a:srcRect t="5476" b="7144"/>
        <a:stretch>
          <a:fillRect/>
        </a:stretch>
      </xdr:blipFill>
      <xdr:spPr>
        <a:xfrm>
          <a:off x="13411200" y="6217920"/>
          <a:ext cx="2224405" cy="4313555"/>
        </a:xfrm>
        <a:prstGeom prst="rect">
          <a:avLst/>
        </a:prstGeom>
      </xdr:spPr>
    </xdr:pic>
    <xdr:clientData/>
  </xdr:twoCellAnchor>
  <xdr:twoCellAnchor>
    <xdr:from>
      <xdr:col>21</xdr:col>
      <xdr:colOff>403860</xdr:colOff>
      <xdr:row>53</xdr:row>
      <xdr:rowOff>15240</xdr:rowOff>
    </xdr:from>
    <xdr:to>
      <xdr:col>25</xdr:col>
      <xdr:colOff>526415</xdr:colOff>
      <xdr:row>54</xdr:row>
      <xdr:rowOff>152400</xdr:rowOff>
    </xdr:to>
    <xdr:sp>
      <xdr:nvSpPr>
        <xdr:cNvPr id="21" name="矩形 20"/>
        <xdr:cNvSpPr/>
      </xdr:nvSpPr>
      <xdr:spPr>
        <a:xfrm>
          <a:off x="13205460" y="9707880"/>
          <a:ext cx="2560955" cy="3200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14</xdr:col>
      <xdr:colOff>279400</xdr:colOff>
      <xdr:row>50</xdr:row>
      <xdr:rowOff>142240</xdr:rowOff>
    </xdr:from>
    <xdr:to>
      <xdr:col>18</xdr:col>
      <xdr:colOff>401955</xdr:colOff>
      <xdr:row>52</xdr:row>
      <xdr:rowOff>96520</xdr:rowOff>
    </xdr:to>
    <xdr:sp>
      <xdr:nvSpPr>
        <xdr:cNvPr id="22" name="矩形 21"/>
        <xdr:cNvSpPr/>
      </xdr:nvSpPr>
      <xdr:spPr>
        <a:xfrm>
          <a:off x="8813800" y="9286240"/>
          <a:ext cx="2560955" cy="3200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14</xdr:col>
      <xdr:colOff>251460</xdr:colOff>
      <xdr:row>58</xdr:row>
      <xdr:rowOff>45720</xdr:rowOff>
    </xdr:from>
    <xdr:to>
      <xdr:col>24</xdr:col>
      <xdr:colOff>480060</xdr:colOff>
      <xdr:row>65</xdr:row>
      <xdr:rowOff>60960</xdr:rowOff>
    </xdr:to>
    <xdr:pic>
      <xdr:nvPicPr>
        <xdr:cNvPr id="23" name="图片 2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785860" y="10652760"/>
          <a:ext cx="632460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548640</xdr:colOff>
      <xdr:row>0</xdr:row>
      <xdr:rowOff>635</xdr:rowOff>
    </xdr:from>
    <xdr:to>
      <xdr:col>25</xdr:col>
      <xdr:colOff>175260</xdr:colOff>
      <xdr:row>24</xdr:row>
      <xdr:rowOff>84455</xdr:rowOff>
    </xdr:to>
    <xdr:pic>
      <xdr:nvPicPr>
        <xdr:cNvPr id="24" name="图片 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131040" y="635"/>
          <a:ext cx="3284220" cy="447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</xdr:colOff>
      <xdr:row>24</xdr:row>
      <xdr:rowOff>167640</xdr:rowOff>
    </xdr:from>
    <xdr:to>
      <xdr:col>24</xdr:col>
      <xdr:colOff>571500</xdr:colOff>
      <xdr:row>30</xdr:row>
      <xdr:rowOff>76200</xdr:rowOff>
    </xdr:to>
    <xdr:pic>
      <xdr:nvPicPr>
        <xdr:cNvPr id="25" name="图片 2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260580" y="4556760"/>
          <a:ext cx="294132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434340</xdr:colOff>
      <xdr:row>66</xdr:row>
      <xdr:rowOff>83820</xdr:rowOff>
    </xdr:from>
    <xdr:to>
      <xdr:col>19</xdr:col>
      <xdr:colOff>236855</xdr:colOff>
      <xdr:row>96</xdr:row>
      <xdr:rowOff>121920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968740" y="12153900"/>
          <a:ext cx="2850515" cy="552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480060</xdr:colOff>
      <xdr:row>91</xdr:row>
      <xdr:rowOff>129540</xdr:rowOff>
    </xdr:from>
    <xdr:to>
      <xdr:col>19</xdr:col>
      <xdr:colOff>251460</xdr:colOff>
      <xdr:row>93</xdr:row>
      <xdr:rowOff>83820</xdr:rowOff>
    </xdr:to>
    <xdr:sp>
      <xdr:nvSpPr>
        <xdr:cNvPr id="27" name="矩形 26"/>
        <xdr:cNvSpPr/>
      </xdr:nvSpPr>
      <xdr:spPr>
        <a:xfrm>
          <a:off x="9014460" y="16771620"/>
          <a:ext cx="2819400" cy="3200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19</xdr:col>
      <xdr:colOff>403860</xdr:colOff>
      <xdr:row>66</xdr:row>
      <xdr:rowOff>129540</xdr:rowOff>
    </xdr:from>
    <xdr:to>
      <xdr:col>26</xdr:col>
      <xdr:colOff>586740</xdr:colOff>
      <xdr:row>82</xdr:row>
      <xdr:rowOff>122555</xdr:rowOff>
    </xdr:to>
    <xdr:pic>
      <xdr:nvPicPr>
        <xdr:cNvPr id="28" name="图片 2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986260" y="12199620"/>
          <a:ext cx="4450080" cy="291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251460</xdr:colOff>
      <xdr:row>67</xdr:row>
      <xdr:rowOff>15240</xdr:rowOff>
    </xdr:from>
    <xdr:to>
      <xdr:col>9</xdr:col>
      <xdr:colOff>575310</xdr:colOff>
      <xdr:row>87</xdr:row>
      <xdr:rowOff>84455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299460" y="12268200"/>
          <a:ext cx="2762250" cy="3726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556260</xdr:colOff>
      <xdr:row>67</xdr:row>
      <xdr:rowOff>15240</xdr:rowOff>
    </xdr:from>
    <xdr:to>
      <xdr:col>13</xdr:col>
      <xdr:colOff>426720</xdr:colOff>
      <xdr:row>86</xdr:row>
      <xdr:rowOff>145415</xdr:rowOff>
    </xdr:to>
    <xdr:pic>
      <xdr:nvPicPr>
        <xdr:cNvPr id="30" name="图片 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042660" y="12268200"/>
          <a:ext cx="2308860" cy="3604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8"/>
  <sheetViews>
    <sheetView tabSelected="1" zoomScale="80" zoomScaleNormal="80" topLeftCell="A35" workbookViewId="0">
      <selection activeCell="N52" sqref="N52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5" customWidth="1"/>
    <col min="7" max="7" width="13.3425925925926" style="5" customWidth="1"/>
    <col min="8" max="8" width="18.4537037037037" style="5" customWidth="1"/>
    <col min="9" max="9" width="42.0833333333333" style="1" customWidth="1"/>
    <col min="10" max="10" width="51.962962962963" style="6" customWidth="1"/>
    <col min="11" max="21" width="9" style="7"/>
    <col min="22" max="22" width="9" style="8"/>
    <col min="23" max="16384" width="9" style="1"/>
  </cols>
  <sheetData>
    <row r="1" s="1" customFormat="1" customHeight="1" spans="1:22">
      <c r="A1" s="9"/>
      <c r="B1" s="7"/>
      <c r="C1" s="10"/>
      <c r="D1" s="11"/>
      <c r="E1" s="11"/>
      <c r="F1" s="11"/>
      <c r="G1" s="11"/>
      <c r="H1" s="1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</row>
    <row r="2" s="1" customFormat="1" customHeight="1" spans="1:22">
      <c r="A2" s="9"/>
      <c r="B2" s="7"/>
      <c r="C2" s="12" t="s">
        <v>0</v>
      </c>
      <c r="D2" s="12"/>
      <c r="E2" s="12"/>
      <c r="F2" s="12"/>
      <c r="G2" s="12"/>
      <c r="H2" s="12"/>
      <c r="I2" s="47"/>
      <c r="J2" s="47"/>
      <c r="K2" s="47"/>
      <c r="L2" s="47"/>
      <c r="M2" s="7"/>
      <c r="N2" s="7"/>
      <c r="O2" s="7"/>
      <c r="P2" s="7"/>
      <c r="Q2" s="7"/>
      <c r="R2" s="7"/>
      <c r="S2" s="7"/>
      <c r="T2" s="7"/>
      <c r="U2" s="7"/>
      <c r="V2" s="8"/>
    </row>
    <row r="3" s="1" customFormat="1" customHeight="1" spans="1:22">
      <c r="A3" s="9"/>
      <c r="B3" s="7"/>
      <c r="C3" s="10"/>
      <c r="D3" s="11"/>
      <c r="E3" s="11"/>
      <c r="F3" s="11"/>
      <c r="G3" s="11"/>
      <c r="H3" s="1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="1" customFormat="1" customHeight="1" spans="1:22">
      <c r="A4" s="9"/>
      <c r="B4" s="7"/>
      <c r="C4" s="10"/>
      <c r="D4" s="11"/>
      <c r="E4" s="11"/>
      <c r="F4" s="11"/>
      <c r="G4" s="11"/>
      <c r="H4" s="13" t="s">
        <v>1</v>
      </c>
      <c r="I4" s="48"/>
      <c r="J4" s="48" t="s">
        <v>2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="1" customFormat="1" customHeight="1" spans="1:22">
      <c r="A5" s="9"/>
      <c r="B5" s="7"/>
      <c r="C5" s="10"/>
      <c r="D5" s="11"/>
      <c r="E5" s="11"/>
      <c r="F5" s="11"/>
      <c r="G5" s="11"/>
      <c r="H5" s="14"/>
      <c r="I5" s="48"/>
      <c r="J5" s="48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="1" customFormat="1" customHeight="1" spans="1:22">
      <c r="A6" s="15" t="s">
        <v>3</v>
      </c>
      <c r="B6" s="16" t="s">
        <v>4</v>
      </c>
      <c r="C6" s="17" t="s">
        <v>5</v>
      </c>
      <c r="D6" s="17"/>
      <c r="E6" s="17"/>
      <c r="F6" s="18" t="s">
        <v>6</v>
      </c>
      <c r="G6" s="18"/>
      <c r="H6" s="18"/>
      <c r="I6" s="49"/>
      <c r="J6" s="16" t="s">
        <v>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="1" customFormat="1" customHeight="1" spans="1:22">
      <c r="A7" s="15"/>
      <c r="B7" s="16"/>
      <c r="C7" s="19" t="s">
        <v>8</v>
      </c>
      <c r="D7" s="20" t="s">
        <v>9</v>
      </c>
      <c r="E7" s="17" t="s">
        <v>10</v>
      </c>
      <c r="F7" s="18" t="s">
        <v>11</v>
      </c>
      <c r="G7" s="18" t="s">
        <v>12</v>
      </c>
      <c r="H7" s="18" t="s">
        <v>13</v>
      </c>
      <c r="I7" s="49" t="s">
        <v>14</v>
      </c>
      <c r="J7" s="1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="2" customFormat="1" ht="18" customHeight="1" spans="1:22">
      <c r="A8" s="3">
        <v>1</v>
      </c>
      <c r="B8" s="21" t="s">
        <v>15</v>
      </c>
      <c r="C8" s="22">
        <v>0</v>
      </c>
      <c r="D8" s="3">
        <v>0</v>
      </c>
      <c r="E8" s="22">
        <v>0</v>
      </c>
      <c r="F8" s="4">
        <v>0</v>
      </c>
      <c r="G8" s="4">
        <v>0</v>
      </c>
      <c r="H8" s="4">
        <v>0</v>
      </c>
      <c r="I8" s="50"/>
      <c r="J8" s="51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63"/>
    </row>
    <row r="9" s="2" customFormat="1" ht="18" customHeight="1" spans="1:22">
      <c r="A9" s="3"/>
      <c r="B9" s="21"/>
      <c r="C9" s="22"/>
      <c r="D9" s="3"/>
      <c r="E9" s="22"/>
      <c r="F9" s="4">
        <v>0</v>
      </c>
      <c r="G9" s="4">
        <v>0</v>
      </c>
      <c r="H9" s="4">
        <f>F9+G9</f>
        <v>0</v>
      </c>
      <c r="I9" s="50"/>
      <c r="J9" s="51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63"/>
    </row>
    <row r="10" s="2" customFormat="1" ht="29" customHeight="1" spans="1:22">
      <c r="A10" s="23"/>
      <c r="B10" s="24" t="s">
        <v>16</v>
      </c>
      <c r="C10" s="25">
        <f>SUM(C8)</f>
        <v>0</v>
      </c>
      <c r="D10" s="25">
        <f>SUM(D8)</f>
        <v>0</v>
      </c>
      <c r="E10" s="25">
        <f>SUM(E8)</f>
        <v>0</v>
      </c>
      <c r="F10" s="25">
        <f>SUM(F8:F9)</f>
        <v>0</v>
      </c>
      <c r="G10" s="25">
        <f>SUM(G8+G9)</f>
        <v>0</v>
      </c>
      <c r="H10" s="25">
        <f>SUM(H8:H9)</f>
        <v>0</v>
      </c>
      <c r="I10" s="52"/>
      <c r="J10" s="51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63"/>
    </row>
    <row r="11" s="1" customFormat="1" customHeight="1" spans="1:22">
      <c r="A11" s="3">
        <v>2</v>
      </c>
      <c r="B11" s="21" t="s">
        <v>17</v>
      </c>
      <c r="C11" s="4">
        <v>0</v>
      </c>
      <c r="D11" s="5">
        <v>0</v>
      </c>
      <c r="E11" s="4">
        <f>C11*D11</f>
        <v>0</v>
      </c>
      <c r="F11" s="4">
        <v>0</v>
      </c>
      <c r="G11" s="4">
        <v>0</v>
      </c>
      <c r="H11" s="4">
        <v>0</v>
      </c>
      <c r="I11" s="6"/>
      <c r="J11" s="51" t="s">
        <v>18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="1" customFormat="1" customHeight="1" spans="1:22">
      <c r="A12" s="3"/>
      <c r="B12" s="21"/>
      <c r="C12" s="4"/>
      <c r="D12" s="5"/>
      <c r="E12" s="4"/>
      <c r="F12" s="4">
        <v>0</v>
      </c>
      <c r="G12" s="4">
        <v>0</v>
      </c>
      <c r="H12" s="4">
        <f>F12+G12</f>
        <v>0</v>
      </c>
      <c r="I12" s="6"/>
      <c r="J12" s="5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="2" customFormat="1" customHeight="1" spans="1:22">
      <c r="A13" s="23"/>
      <c r="B13" s="24" t="s">
        <v>19</v>
      </c>
      <c r="C13" s="25">
        <f>SUM(C11)</f>
        <v>0</v>
      </c>
      <c r="D13" s="25">
        <f>SUM(D11)</f>
        <v>0</v>
      </c>
      <c r="E13" s="25">
        <f>SUM(E11)</f>
        <v>0</v>
      </c>
      <c r="F13" s="25">
        <f t="shared" ref="F13:H13" si="0">SUM(F11:F12)</f>
        <v>0</v>
      </c>
      <c r="G13" s="25">
        <f t="shared" si="0"/>
        <v>0</v>
      </c>
      <c r="H13" s="25">
        <f t="shared" si="0"/>
        <v>0</v>
      </c>
      <c r="I13" s="52"/>
      <c r="J13" s="51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63"/>
    </row>
    <row r="14" s="1" customFormat="1" customHeight="1" spans="1:22">
      <c r="A14" s="3">
        <v>3</v>
      </c>
      <c r="B14" s="21" t="s">
        <v>20</v>
      </c>
      <c r="C14" s="4">
        <v>0</v>
      </c>
      <c r="D14" s="5">
        <v>0</v>
      </c>
      <c r="E14" s="4">
        <f>C14*D14</f>
        <v>0</v>
      </c>
      <c r="F14" s="26">
        <v>0</v>
      </c>
      <c r="G14" s="26">
        <v>0</v>
      </c>
      <c r="H14" s="26">
        <v>0</v>
      </c>
      <c r="I14" s="53"/>
      <c r="J14" s="54" t="s">
        <v>21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="2" customFormat="1" customHeight="1" spans="1:22">
      <c r="A15" s="23"/>
      <c r="B15" s="24" t="s">
        <v>22</v>
      </c>
      <c r="C15" s="25">
        <f>SUM(C14)</f>
        <v>0</v>
      </c>
      <c r="D15" s="25">
        <f>SUM(D14)</f>
        <v>0</v>
      </c>
      <c r="E15" s="25">
        <f>SUM(E14)</f>
        <v>0</v>
      </c>
      <c r="F15" s="25">
        <f t="shared" ref="F15:H15" si="1">SUM(F14:F14)</f>
        <v>0</v>
      </c>
      <c r="G15" s="25">
        <f t="shared" si="1"/>
        <v>0</v>
      </c>
      <c r="H15" s="25">
        <f t="shared" si="1"/>
        <v>0</v>
      </c>
      <c r="I15" s="52"/>
      <c r="J15" s="54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63"/>
    </row>
    <row r="16" s="1" customFormat="1" customHeight="1" spans="1:22">
      <c r="A16" s="3">
        <v>4</v>
      </c>
      <c r="B16" s="21" t="s">
        <v>23</v>
      </c>
      <c r="C16" s="4">
        <v>0</v>
      </c>
      <c r="D16" s="5">
        <v>0</v>
      </c>
      <c r="E16" s="4">
        <f>(C16*D16)</f>
        <v>0</v>
      </c>
      <c r="F16" s="4">
        <v>0</v>
      </c>
      <c r="G16" s="4">
        <v>0</v>
      </c>
      <c r="H16" s="4">
        <v>0</v>
      </c>
      <c r="I16" s="6"/>
      <c r="J16" s="54" t="s">
        <v>24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="2" customFormat="1" customHeight="1" spans="1:22">
      <c r="A17" s="3"/>
      <c r="B17" s="21"/>
      <c r="C17" s="4"/>
      <c r="D17" s="5"/>
      <c r="E17" s="4"/>
      <c r="F17" s="4">
        <v>0</v>
      </c>
      <c r="G17" s="4">
        <v>0</v>
      </c>
      <c r="H17" s="4">
        <f>F17+G17</f>
        <v>0</v>
      </c>
      <c r="I17" s="6"/>
      <c r="J17" s="54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63"/>
    </row>
    <row r="18" s="2" customFormat="1" customHeight="1" spans="1:22">
      <c r="A18" s="23"/>
      <c r="B18" s="24" t="s">
        <v>25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52"/>
      <c r="J18" s="54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63"/>
    </row>
    <row r="19" s="2" customFormat="1" ht="40" customHeight="1" spans="1:22">
      <c r="A19" s="27">
        <v>5</v>
      </c>
      <c r="B19" s="28" t="s">
        <v>26</v>
      </c>
      <c r="C19" s="29">
        <v>0</v>
      </c>
      <c r="D19" s="27">
        <v>0</v>
      </c>
      <c r="E19" s="29">
        <v>0</v>
      </c>
      <c r="F19" s="5">
        <f>56.8+33.8</f>
        <v>90.6</v>
      </c>
      <c r="G19" s="30">
        <v>0</v>
      </c>
      <c r="H19" s="4">
        <f>F19+G19</f>
        <v>90.6</v>
      </c>
      <c r="I19" s="55" t="s">
        <v>27</v>
      </c>
      <c r="J19" s="51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63"/>
    </row>
    <row r="20" s="2" customFormat="1" ht="40" customHeight="1" spans="1:22">
      <c r="A20" s="31"/>
      <c r="B20" s="32"/>
      <c r="C20" s="33"/>
      <c r="D20" s="31"/>
      <c r="E20" s="33"/>
      <c r="F20" s="5">
        <v>23.23</v>
      </c>
      <c r="G20" s="30">
        <v>0</v>
      </c>
      <c r="H20" s="4">
        <f t="shared" ref="H20:H40" si="2">F20+G20</f>
        <v>23.23</v>
      </c>
      <c r="I20" s="55" t="s">
        <v>28</v>
      </c>
      <c r="J20" s="51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63"/>
    </row>
    <row r="21" s="2" customFormat="1" ht="40" customHeight="1" spans="1:22">
      <c r="A21" s="31"/>
      <c r="B21" s="32"/>
      <c r="C21" s="33"/>
      <c r="D21" s="31"/>
      <c r="E21" s="33"/>
      <c r="F21" s="5">
        <v>18.8</v>
      </c>
      <c r="G21" s="30">
        <v>0</v>
      </c>
      <c r="H21" s="4">
        <f t="shared" si="2"/>
        <v>18.8</v>
      </c>
      <c r="I21" s="55" t="s">
        <v>29</v>
      </c>
      <c r="J21" s="51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63"/>
    </row>
    <row r="22" s="2" customFormat="1" ht="40" customHeight="1" spans="1:22">
      <c r="A22" s="31"/>
      <c r="B22" s="32"/>
      <c r="C22" s="33"/>
      <c r="D22" s="31"/>
      <c r="E22" s="33"/>
      <c r="F22" s="5">
        <v>8.8</v>
      </c>
      <c r="G22" s="30">
        <v>0</v>
      </c>
      <c r="H22" s="4">
        <f t="shared" si="2"/>
        <v>8.8</v>
      </c>
      <c r="I22" s="55" t="s">
        <v>30</v>
      </c>
      <c r="J22" s="51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63"/>
    </row>
    <row r="23" s="2" customFormat="1" ht="40" customHeight="1" spans="1:22">
      <c r="A23" s="31"/>
      <c r="B23" s="32"/>
      <c r="C23" s="33"/>
      <c r="D23" s="31"/>
      <c r="E23" s="33"/>
      <c r="F23" s="5">
        <v>184.87</v>
      </c>
      <c r="G23" s="30">
        <v>0</v>
      </c>
      <c r="H23" s="4">
        <f t="shared" si="2"/>
        <v>184.87</v>
      </c>
      <c r="I23" s="55" t="s">
        <v>31</v>
      </c>
      <c r="J23" s="51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63"/>
    </row>
    <row r="24" s="2" customFormat="1" ht="40" customHeight="1" spans="1:22">
      <c r="A24" s="31"/>
      <c r="B24" s="32"/>
      <c r="C24" s="33"/>
      <c r="D24" s="31"/>
      <c r="E24" s="33"/>
      <c r="F24" s="5">
        <v>41.66</v>
      </c>
      <c r="G24" s="30">
        <v>0</v>
      </c>
      <c r="H24" s="4">
        <f t="shared" si="2"/>
        <v>41.66</v>
      </c>
      <c r="I24" s="55" t="s">
        <v>32</v>
      </c>
      <c r="J24" s="51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63"/>
    </row>
    <row r="25" s="2" customFormat="1" ht="40" customHeight="1" spans="1:22">
      <c r="A25" s="31"/>
      <c r="B25" s="32"/>
      <c r="C25" s="33"/>
      <c r="D25" s="31"/>
      <c r="E25" s="33"/>
      <c r="F25" s="5">
        <v>544.5</v>
      </c>
      <c r="G25" s="30">
        <v>0</v>
      </c>
      <c r="H25" s="4">
        <f t="shared" si="2"/>
        <v>544.5</v>
      </c>
      <c r="I25" s="55" t="s">
        <v>33</v>
      </c>
      <c r="J25" s="51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63"/>
    </row>
    <row r="26" s="2" customFormat="1" ht="40" customHeight="1" spans="1:22">
      <c r="A26" s="31"/>
      <c r="B26" s="32"/>
      <c r="C26" s="33"/>
      <c r="D26" s="31"/>
      <c r="E26" s="33"/>
      <c r="F26" s="5">
        <v>544.25</v>
      </c>
      <c r="G26" s="30">
        <v>0</v>
      </c>
      <c r="H26" s="4">
        <f t="shared" si="2"/>
        <v>544.25</v>
      </c>
      <c r="I26" s="55" t="s">
        <v>34</v>
      </c>
      <c r="J26" s="51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63"/>
    </row>
    <row r="27" s="2" customFormat="1" ht="40" customHeight="1" spans="1:22">
      <c r="A27" s="31"/>
      <c r="B27" s="32"/>
      <c r="C27" s="33"/>
      <c r="D27" s="31"/>
      <c r="E27" s="33"/>
      <c r="F27" s="5">
        <v>97</v>
      </c>
      <c r="G27" s="30">
        <v>0</v>
      </c>
      <c r="H27" s="4">
        <f t="shared" si="2"/>
        <v>97</v>
      </c>
      <c r="I27" s="55" t="s">
        <v>35</v>
      </c>
      <c r="J27" s="51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63"/>
    </row>
    <row r="28" s="2" customFormat="1" ht="40" customHeight="1" spans="1:22">
      <c r="A28" s="31"/>
      <c r="B28" s="32"/>
      <c r="C28" s="33"/>
      <c r="D28" s="31"/>
      <c r="E28" s="33"/>
      <c r="F28" s="5">
        <v>116.97</v>
      </c>
      <c r="G28" s="30">
        <v>0</v>
      </c>
      <c r="H28" s="4">
        <f t="shared" si="2"/>
        <v>116.97</v>
      </c>
      <c r="I28" s="55" t="s">
        <v>36</v>
      </c>
      <c r="J28" s="51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3"/>
    </row>
    <row r="29" s="2" customFormat="1" ht="40" customHeight="1" spans="1:22">
      <c r="A29" s="31"/>
      <c r="B29" s="32"/>
      <c r="C29" s="33"/>
      <c r="D29" s="31"/>
      <c r="E29" s="33"/>
      <c r="F29" s="5">
        <v>39.33</v>
      </c>
      <c r="G29" s="30">
        <v>0</v>
      </c>
      <c r="H29" s="4">
        <f t="shared" si="2"/>
        <v>39.33</v>
      </c>
      <c r="I29" s="55" t="s">
        <v>37</v>
      </c>
      <c r="J29" s="51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63"/>
    </row>
    <row r="30" s="2" customFormat="1" ht="40" customHeight="1" spans="1:22">
      <c r="A30" s="31"/>
      <c r="B30" s="32"/>
      <c r="C30" s="33"/>
      <c r="D30" s="31"/>
      <c r="E30" s="33"/>
      <c r="F30" s="5">
        <v>109.2</v>
      </c>
      <c r="G30" s="30">
        <v>0</v>
      </c>
      <c r="H30" s="4">
        <f t="shared" si="2"/>
        <v>109.2</v>
      </c>
      <c r="I30" s="55" t="s">
        <v>38</v>
      </c>
      <c r="J30" s="51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3"/>
    </row>
    <row r="31" s="2" customFormat="1" ht="40" customHeight="1" spans="1:22">
      <c r="A31" s="31"/>
      <c r="B31" s="32"/>
      <c r="C31" s="33"/>
      <c r="D31" s="31"/>
      <c r="E31" s="33"/>
      <c r="F31" s="34">
        <f>1607.55+1071.71</f>
        <v>2679.26</v>
      </c>
      <c r="G31" s="35">
        <v>0</v>
      </c>
      <c r="H31" s="4">
        <f t="shared" si="2"/>
        <v>2679.26</v>
      </c>
      <c r="I31" s="55" t="s">
        <v>39</v>
      </c>
      <c r="J31" s="51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3"/>
    </row>
    <row r="32" s="2" customFormat="1" ht="40" customHeight="1" spans="1:22">
      <c r="A32" s="31"/>
      <c r="B32" s="32"/>
      <c r="C32" s="33"/>
      <c r="D32" s="31"/>
      <c r="E32" s="33"/>
      <c r="F32" s="34">
        <v>234.3</v>
      </c>
      <c r="G32" s="35">
        <v>0</v>
      </c>
      <c r="H32" s="4">
        <f t="shared" si="2"/>
        <v>234.3</v>
      </c>
      <c r="I32" s="56" t="s">
        <v>40</v>
      </c>
      <c r="J32" s="51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3"/>
    </row>
    <row r="33" s="2" customFormat="1" ht="40" customHeight="1" spans="1:22">
      <c r="A33" s="31"/>
      <c r="B33" s="32"/>
      <c r="C33" s="33"/>
      <c r="D33" s="31"/>
      <c r="E33" s="33"/>
      <c r="F33" s="35">
        <v>0</v>
      </c>
      <c r="G33" s="5">
        <v>39.95</v>
      </c>
      <c r="H33" s="4">
        <f t="shared" si="2"/>
        <v>39.95</v>
      </c>
      <c r="I33" s="55" t="s">
        <v>41</v>
      </c>
      <c r="J33" s="51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63"/>
    </row>
    <row r="34" s="2" customFormat="1" ht="35" customHeight="1" spans="1:22">
      <c r="A34" s="31"/>
      <c r="B34" s="32"/>
      <c r="C34" s="33"/>
      <c r="D34" s="31"/>
      <c r="E34" s="33"/>
      <c r="F34" s="30">
        <v>0</v>
      </c>
      <c r="G34" s="30">
        <f>30+57.92</f>
        <v>87.92</v>
      </c>
      <c r="H34" s="30">
        <f>30+57.92</f>
        <v>87.92</v>
      </c>
      <c r="I34" s="55" t="s">
        <v>42</v>
      </c>
      <c r="J34" s="51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3"/>
    </row>
    <row r="35" s="2" customFormat="1" customHeight="1" spans="1:22">
      <c r="A35" s="23"/>
      <c r="B35" s="24" t="s">
        <v>43</v>
      </c>
      <c r="C35" s="25">
        <f>SUM(C19)</f>
        <v>0</v>
      </c>
      <c r="D35" s="25">
        <f>SUM(D19)</f>
        <v>0</v>
      </c>
      <c r="E35" s="25">
        <f>SUM(E19)</f>
        <v>0</v>
      </c>
      <c r="F35" s="25">
        <f>SUM(F19:F34)</f>
        <v>4732.77</v>
      </c>
      <c r="G35" s="25">
        <f>SUM(G19:G34)</f>
        <v>127.87</v>
      </c>
      <c r="H35" s="25">
        <f>SUM(H19:H34)</f>
        <v>4860.64</v>
      </c>
      <c r="I35" s="52"/>
      <c r="J35" s="51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3"/>
    </row>
    <row r="36" s="1" customFormat="1" customHeight="1" spans="1:22">
      <c r="A36" s="3">
        <v>6</v>
      </c>
      <c r="B36" s="21" t="s">
        <v>44</v>
      </c>
      <c r="C36" s="4">
        <v>0</v>
      </c>
      <c r="D36" s="5">
        <v>0</v>
      </c>
      <c r="E36" s="4">
        <f t="shared" ref="E36:E40" si="3">C36*D36</f>
        <v>0</v>
      </c>
      <c r="F36" s="4">
        <v>0</v>
      </c>
      <c r="G36" s="4">
        <v>0</v>
      </c>
      <c r="H36" s="4">
        <f t="shared" ref="H36:H40" si="4">F36+G36</f>
        <v>0</v>
      </c>
      <c r="I36" s="6"/>
      <c r="J36" s="51" t="s">
        <v>45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8"/>
    </row>
    <row r="37" s="2" customFormat="1" ht="27" customHeight="1" spans="1:22">
      <c r="A37" s="23"/>
      <c r="B37" s="24" t="s">
        <v>46</v>
      </c>
      <c r="C37" s="25">
        <f t="shared" ref="C37:C41" si="5">SUM(C36)</f>
        <v>0</v>
      </c>
      <c r="D37" s="25">
        <f t="shared" ref="D37:D41" si="6">SUM(D36)</f>
        <v>0</v>
      </c>
      <c r="E37" s="25">
        <f t="shared" ref="E37:E41" si="7">SUM(E36)</f>
        <v>0</v>
      </c>
      <c r="F37" s="25">
        <f t="shared" ref="F37:H37" si="8">SUM(F36:F36)</f>
        <v>0</v>
      </c>
      <c r="G37" s="25">
        <f t="shared" si="8"/>
        <v>0</v>
      </c>
      <c r="H37" s="25">
        <f t="shared" si="8"/>
        <v>0</v>
      </c>
      <c r="I37" s="52"/>
      <c r="J37" s="54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3"/>
    </row>
    <row r="38" s="1" customFormat="1" ht="39" customHeight="1" spans="1:22">
      <c r="A38" s="3">
        <v>7</v>
      </c>
      <c r="B38" s="21" t="s">
        <v>47</v>
      </c>
      <c r="C38" s="4">
        <v>0</v>
      </c>
      <c r="D38" s="5">
        <v>0</v>
      </c>
      <c r="E38" s="4">
        <f t="shared" si="3"/>
        <v>0</v>
      </c>
      <c r="F38" s="4">
        <v>0</v>
      </c>
      <c r="G38" s="4">
        <f>2+10</f>
        <v>12</v>
      </c>
      <c r="H38" s="4">
        <f t="shared" si="4"/>
        <v>12</v>
      </c>
      <c r="I38" s="50" t="s">
        <v>48</v>
      </c>
      <c r="J38" s="5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8"/>
    </row>
    <row r="39" s="2" customFormat="1" customHeight="1" spans="1:22">
      <c r="A39" s="23"/>
      <c r="B39" s="24" t="s">
        <v>49</v>
      </c>
      <c r="C39" s="25">
        <f t="shared" si="5"/>
        <v>0</v>
      </c>
      <c r="D39" s="25">
        <f t="shared" si="6"/>
        <v>0</v>
      </c>
      <c r="E39" s="25">
        <f t="shared" si="7"/>
        <v>0</v>
      </c>
      <c r="F39" s="25">
        <f t="shared" ref="F39:H39" si="9">SUM(F38:F38)</f>
        <v>0</v>
      </c>
      <c r="G39" s="25">
        <f t="shared" si="9"/>
        <v>12</v>
      </c>
      <c r="H39" s="25">
        <f t="shared" si="9"/>
        <v>12</v>
      </c>
      <c r="I39" s="52"/>
      <c r="J39" s="57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63"/>
    </row>
    <row r="40" s="1" customFormat="1" customHeight="1" spans="1:22">
      <c r="A40" s="3">
        <v>8</v>
      </c>
      <c r="B40" s="21" t="s">
        <v>50</v>
      </c>
      <c r="C40" s="4">
        <v>0</v>
      </c>
      <c r="D40" s="5">
        <v>0</v>
      </c>
      <c r="E40" s="4">
        <f t="shared" si="3"/>
        <v>0</v>
      </c>
      <c r="F40" s="4">
        <v>0</v>
      </c>
      <c r="G40" s="4">
        <v>0</v>
      </c>
      <c r="H40" s="4">
        <f t="shared" si="4"/>
        <v>0</v>
      </c>
      <c r="I40" s="6"/>
      <c r="J40" s="54" t="s">
        <v>51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8"/>
    </row>
    <row r="41" s="2" customFormat="1" customHeight="1" spans="1:22">
      <c r="A41" s="23"/>
      <c r="B41" s="24" t="s">
        <v>52</v>
      </c>
      <c r="C41" s="25">
        <f t="shared" si="5"/>
        <v>0</v>
      </c>
      <c r="D41" s="25">
        <f t="shared" si="6"/>
        <v>0</v>
      </c>
      <c r="E41" s="25">
        <f t="shared" si="7"/>
        <v>0</v>
      </c>
      <c r="F41" s="25">
        <f t="shared" ref="F41:H41" si="10">SUM(F40:F40)</f>
        <v>0</v>
      </c>
      <c r="G41" s="25">
        <f t="shared" si="10"/>
        <v>0</v>
      </c>
      <c r="H41" s="25">
        <f t="shared" si="10"/>
        <v>0</v>
      </c>
      <c r="I41" s="52"/>
      <c r="J41" s="54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63"/>
    </row>
    <row r="42" s="1" customFormat="1" customHeight="1" spans="1:22">
      <c r="A42" s="3">
        <v>9</v>
      </c>
      <c r="B42" s="21" t="s">
        <v>53</v>
      </c>
      <c r="C42" s="4">
        <v>0</v>
      </c>
      <c r="D42" s="5">
        <v>0</v>
      </c>
      <c r="E42" s="4">
        <f>C42*D42</f>
        <v>0</v>
      </c>
      <c r="F42" s="4">
        <v>0</v>
      </c>
      <c r="G42" s="4">
        <v>0</v>
      </c>
      <c r="H42" s="4">
        <f>F42+G42</f>
        <v>0</v>
      </c>
      <c r="I42" s="6"/>
      <c r="J42" s="51" t="s">
        <v>54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8"/>
    </row>
    <row r="43" s="2" customFormat="1" customHeight="1" spans="1:22">
      <c r="A43" s="23"/>
      <c r="B43" s="24" t="s">
        <v>55</v>
      </c>
      <c r="C43" s="25">
        <f>SUM(C42)</f>
        <v>0</v>
      </c>
      <c r="D43" s="25">
        <f>SUM(D42)</f>
        <v>0</v>
      </c>
      <c r="E43" s="25">
        <f>SUM(E42)</f>
        <v>0</v>
      </c>
      <c r="F43" s="25">
        <f t="shared" ref="F43:H43" si="11">SUM(F42:F42)</f>
        <v>0</v>
      </c>
      <c r="G43" s="25">
        <f t="shared" si="11"/>
        <v>0</v>
      </c>
      <c r="H43" s="25">
        <f t="shared" si="11"/>
        <v>0</v>
      </c>
      <c r="I43" s="52"/>
      <c r="J43" s="51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63"/>
    </row>
    <row r="44" s="2" customFormat="1" ht="32" customHeight="1" spans="1:22">
      <c r="A44" s="27">
        <v>10</v>
      </c>
      <c r="B44" s="36" t="s">
        <v>56</v>
      </c>
      <c r="C44" s="4">
        <v>0</v>
      </c>
      <c r="D44" s="5">
        <v>0</v>
      </c>
      <c r="E44" s="4">
        <f>C44*D44</f>
        <v>0</v>
      </c>
      <c r="F44" s="4">
        <v>700</v>
      </c>
      <c r="G44" s="4">
        <v>0</v>
      </c>
      <c r="H44" s="4">
        <f>F44+G44</f>
        <v>700</v>
      </c>
      <c r="I44" s="58" t="s">
        <v>57</v>
      </c>
      <c r="J44" s="51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63"/>
    </row>
    <row r="45" s="2" customFormat="1" ht="32" customHeight="1" spans="1:22">
      <c r="A45" s="31"/>
      <c r="B45" s="37"/>
      <c r="C45" s="38">
        <v>0</v>
      </c>
      <c r="D45" s="38">
        <v>0</v>
      </c>
      <c r="E45" s="38">
        <v>0</v>
      </c>
      <c r="F45" s="4">
        <v>25.61</v>
      </c>
      <c r="G45" s="4">
        <v>0</v>
      </c>
      <c r="H45" s="4">
        <f>F45+G45</f>
        <v>25.61</v>
      </c>
      <c r="I45" s="58" t="s">
        <v>58</v>
      </c>
      <c r="J45" s="51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63"/>
    </row>
    <row r="46" s="2" customFormat="1" ht="32" customHeight="1" spans="1:22">
      <c r="A46" s="31"/>
      <c r="B46" s="37"/>
      <c r="C46" s="39"/>
      <c r="D46" s="39"/>
      <c r="E46" s="39"/>
      <c r="F46" s="4">
        <f>24.4+23.5+20.5+26.4</f>
        <v>94.8</v>
      </c>
      <c r="G46" s="4">
        <v>0</v>
      </c>
      <c r="H46" s="4">
        <f>F46+G46</f>
        <v>94.8</v>
      </c>
      <c r="I46" s="59" t="s">
        <v>59</v>
      </c>
      <c r="J46" s="51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63"/>
    </row>
    <row r="47" s="2" customFormat="1" customHeight="1" spans="1:22">
      <c r="A47" s="23"/>
      <c r="B47" s="24" t="s">
        <v>60</v>
      </c>
      <c r="C47" s="25">
        <f>SUM(C45)</f>
        <v>0</v>
      </c>
      <c r="D47" s="25">
        <f>SUM(D45)</f>
        <v>0</v>
      </c>
      <c r="E47" s="25">
        <f>SUM(E45)</f>
        <v>0</v>
      </c>
      <c r="F47" s="25">
        <f>SUM(F44:F46)</f>
        <v>820.41</v>
      </c>
      <c r="G47" s="25">
        <f>SUM(G44:G46)</f>
        <v>0</v>
      </c>
      <c r="H47" s="25">
        <f>SUM(H44:H46)</f>
        <v>820.41</v>
      </c>
      <c r="I47" s="52"/>
      <c r="J47" s="57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63"/>
    </row>
    <row r="48" s="1" customFormat="1" customHeight="1" spans="1:22">
      <c r="A48" s="23"/>
      <c r="B48" s="24" t="s">
        <v>61</v>
      </c>
      <c r="C48" s="25">
        <f t="shared" ref="C48:H48" si="12">SUM(C47,C43,C41,C39,C37,C35,C18,C15,C13,C10)</f>
        <v>0</v>
      </c>
      <c r="D48" s="25">
        <f t="shared" si="12"/>
        <v>0</v>
      </c>
      <c r="E48" s="25">
        <f t="shared" si="12"/>
        <v>0</v>
      </c>
      <c r="F48" s="25">
        <f>SUM(F47,F43,F41,F39,F37,F35,F18,F15,F13,F10)</f>
        <v>5553.18</v>
      </c>
      <c r="G48" s="25">
        <f>SUM(G47,G43,G41,G39,G37,G35,G18,G15,G13,G10)</f>
        <v>139.87</v>
      </c>
      <c r="H48" s="25">
        <f>SUM(H47,H43,H41,H39,H37,H35,H18,H15,H13,H10)</f>
        <v>5693.05</v>
      </c>
      <c r="I48" s="52"/>
      <c r="J48" s="60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8"/>
    </row>
    <row r="49" s="1" customFormat="1" customHeight="1" spans="1:22">
      <c r="A49" s="9"/>
      <c r="B49" s="7"/>
      <c r="C49" s="10"/>
      <c r="D49" s="11"/>
      <c r="E49" s="11"/>
      <c r="F49" s="11"/>
      <c r="G49" s="11"/>
      <c r="H49" s="11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8"/>
    </row>
    <row r="50" s="1" customFormat="1" customHeight="1" spans="1:22">
      <c r="A50" s="9"/>
      <c r="B50" s="7"/>
      <c r="C50" s="10"/>
      <c r="D50" s="11"/>
      <c r="E50" s="11"/>
      <c r="F50" s="11"/>
      <c r="G50" s="11"/>
      <c r="H50" s="11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8"/>
    </row>
    <row r="51" s="1" customFormat="1" customHeight="1" spans="1:22">
      <c r="A51" s="40" t="s">
        <v>62</v>
      </c>
      <c r="B51" s="40"/>
      <c r="C51" s="41" t="s">
        <v>63</v>
      </c>
      <c r="D51" s="41"/>
      <c r="E51" s="41" t="s">
        <v>64</v>
      </c>
      <c r="F51" s="41"/>
      <c r="G51" s="41" t="s">
        <v>65</v>
      </c>
      <c r="H51" s="41"/>
      <c r="I51" s="61" t="s">
        <v>66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8"/>
    </row>
    <row r="52" s="1" customFormat="1" customHeight="1" spans="1:22">
      <c r="A52" s="42">
        <f>E48</f>
        <v>0</v>
      </c>
      <c r="B52" s="42"/>
      <c r="C52" s="43">
        <f>H48</f>
        <v>5693.05</v>
      </c>
      <c r="D52" s="43"/>
      <c r="E52" s="43">
        <f>F48</f>
        <v>5553.18</v>
      </c>
      <c r="F52" s="43"/>
      <c r="G52" s="43">
        <f>G48</f>
        <v>139.87</v>
      </c>
      <c r="H52" s="43"/>
      <c r="I52" s="62">
        <f>A52-C52</f>
        <v>-5693.05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8"/>
    </row>
    <row r="53" s="1" customFormat="1" customHeight="1" spans="1:22">
      <c r="A53" s="9"/>
      <c r="B53" s="7"/>
      <c r="C53" s="10"/>
      <c r="D53" s="11"/>
      <c r="E53" s="11"/>
      <c r="F53" s="11"/>
      <c r="G53" s="11"/>
      <c r="H53" s="11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8"/>
    </row>
    <row r="54" s="1" customFormat="1" customHeight="1" spans="1:22">
      <c r="A54" s="44" t="s">
        <v>67</v>
      </c>
      <c r="B54" s="45"/>
      <c r="C54" s="46" t="s">
        <v>68</v>
      </c>
      <c r="D54" s="14"/>
      <c r="E54" s="14" t="s">
        <v>69</v>
      </c>
      <c r="F54" s="14"/>
      <c r="G54" s="14" t="s">
        <v>70</v>
      </c>
      <c r="H54" s="14"/>
      <c r="I54" s="45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8"/>
    </row>
    <row r="55" customHeight="1" spans="1:10">
      <c r="A55" s="9"/>
      <c r="B55" s="7"/>
      <c r="C55" s="10"/>
      <c r="D55" s="11"/>
      <c r="E55" s="11"/>
      <c r="F55" s="11"/>
      <c r="G55" s="11"/>
      <c r="H55" s="11"/>
      <c r="I55" s="7"/>
      <c r="J55" s="7"/>
    </row>
    <row r="56" customHeight="1" spans="1:10">
      <c r="A56" s="9"/>
      <c r="B56" s="7"/>
      <c r="C56" s="10"/>
      <c r="D56" s="11"/>
      <c r="E56" s="11"/>
      <c r="F56" s="11"/>
      <c r="G56" s="11"/>
      <c r="H56" s="11"/>
      <c r="I56" s="7"/>
      <c r="J56" s="7"/>
    </row>
    <row r="57" customHeight="1" spans="1:10">
      <c r="A57" s="9"/>
      <c r="B57" s="7"/>
      <c r="C57" s="10"/>
      <c r="D57" s="11"/>
      <c r="E57" s="11"/>
      <c r="F57" s="11"/>
      <c r="G57" s="11"/>
      <c r="H57" s="11"/>
      <c r="I57" s="7"/>
      <c r="J57" s="7"/>
    </row>
    <row r="58" customHeight="1" spans="1:10">
      <c r="A58" s="9"/>
      <c r="B58" s="7"/>
      <c r="C58" s="10"/>
      <c r="D58" s="11"/>
      <c r="E58" s="11"/>
      <c r="F58" s="11"/>
      <c r="G58" s="11"/>
      <c r="H58" s="11"/>
      <c r="I58" s="7"/>
      <c r="J58" s="7"/>
    </row>
    <row r="59" customHeight="1" spans="1:10">
      <c r="A59" s="9"/>
      <c r="B59" s="7"/>
      <c r="C59" s="10"/>
      <c r="D59" s="11"/>
      <c r="E59" s="11"/>
      <c r="F59" s="11"/>
      <c r="G59" s="11"/>
      <c r="H59" s="11"/>
      <c r="I59" s="7"/>
      <c r="J59" s="7"/>
    </row>
    <row r="60" customHeight="1" spans="1:10">
      <c r="A60" s="9"/>
      <c r="B60" s="7"/>
      <c r="C60" s="10"/>
      <c r="D60" s="11"/>
      <c r="E60" s="11"/>
      <c r="F60" s="11"/>
      <c r="G60" s="11"/>
      <c r="H60" s="11"/>
      <c r="I60" s="7"/>
      <c r="J60" s="7"/>
    </row>
    <row r="61" customHeight="1" spans="1:10">
      <c r="A61" s="9"/>
      <c r="B61" s="7"/>
      <c r="C61" s="10"/>
      <c r="D61" s="11"/>
      <c r="E61" s="11"/>
      <c r="F61" s="11"/>
      <c r="G61" s="11"/>
      <c r="H61" s="11"/>
      <c r="I61" s="7"/>
      <c r="J61" s="7"/>
    </row>
    <row r="62" customHeight="1" spans="1:10">
      <c r="A62" s="9"/>
      <c r="B62" s="7"/>
      <c r="C62" s="10"/>
      <c r="D62" s="11"/>
      <c r="E62" s="11"/>
      <c r="F62" s="11"/>
      <c r="G62" s="11"/>
      <c r="H62" s="11"/>
      <c r="I62" s="7"/>
      <c r="J62" s="7"/>
    </row>
    <row r="63" customHeight="1" spans="1:10">
      <c r="A63" s="9"/>
      <c r="B63" s="7"/>
      <c r="C63" s="10"/>
      <c r="D63" s="11"/>
      <c r="E63" s="11"/>
      <c r="F63" s="11"/>
      <c r="G63" s="11"/>
      <c r="H63" s="11"/>
      <c r="I63" s="7"/>
      <c r="J63" s="7"/>
    </row>
    <row r="64" customHeight="1" spans="1:10">
      <c r="A64" s="9"/>
      <c r="B64" s="7"/>
      <c r="C64" s="10"/>
      <c r="D64" s="11"/>
      <c r="E64" s="11"/>
      <c r="F64" s="11"/>
      <c r="G64" s="11"/>
      <c r="H64" s="11"/>
      <c r="I64" s="7"/>
      <c r="J64" s="7"/>
    </row>
    <row r="65" customHeight="1" spans="1:10">
      <c r="A65" s="9"/>
      <c r="B65" s="7"/>
      <c r="C65" s="10"/>
      <c r="D65" s="11"/>
      <c r="E65" s="11"/>
      <c r="F65" s="11"/>
      <c r="G65" s="11"/>
      <c r="H65" s="11"/>
      <c r="I65" s="7"/>
      <c r="J65" s="7"/>
    </row>
    <row r="66" customHeight="1" spans="1:10">
      <c r="A66" s="9"/>
      <c r="B66" s="7"/>
      <c r="C66" s="10"/>
      <c r="D66" s="11"/>
      <c r="E66" s="11"/>
      <c r="F66" s="11"/>
      <c r="G66" s="11"/>
      <c r="H66" s="11"/>
      <c r="I66" s="7"/>
      <c r="J66" s="7"/>
    </row>
    <row r="67" customHeight="1" spans="1:10">
      <c r="A67" s="9"/>
      <c r="B67" s="7"/>
      <c r="C67" s="10"/>
      <c r="D67" s="11"/>
      <c r="E67" s="11"/>
      <c r="F67" s="11"/>
      <c r="G67" s="11"/>
      <c r="H67" s="11"/>
      <c r="I67" s="7"/>
      <c r="J67" s="7"/>
    </row>
    <row r="68" customHeight="1" spans="1:10">
      <c r="A68" s="64"/>
      <c r="B68" s="65"/>
      <c r="C68" s="66"/>
      <c r="D68" s="67"/>
      <c r="E68" s="67"/>
      <c r="F68" s="67"/>
      <c r="G68" s="67"/>
      <c r="H68" s="67"/>
      <c r="I68" s="65"/>
      <c r="J68" s="68"/>
    </row>
  </sheetData>
  <autoFilter xmlns:etc="http://www.wps.cn/officeDocument/2017/etCustomData" ref="C1:I54" etc:filterBottomFollowUsedRange="0">
    <extLst/>
  </autoFilter>
  <mergeCells count="50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9"/>
    <mergeCell ref="A11:A12"/>
    <mergeCell ref="A16:A17"/>
    <mergeCell ref="A19:A34"/>
    <mergeCell ref="A44:A46"/>
    <mergeCell ref="B6:B7"/>
    <mergeCell ref="B8:B9"/>
    <mergeCell ref="B11:B12"/>
    <mergeCell ref="B16:B17"/>
    <mergeCell ref="B19:B34"/>
    <mergeCell ref="B44:B46"/>
    <mergeCell ref="C8:C9"/>
    <mergeCell ref="C11:C12"/>
    <mergeCell ref="C16:C17"/>
    <mergeCell ref="C19:C34"/>
    <mergeCell ref="C45:C46"/>
    <mergeCell ref="D8:D9"/>
    <mergeCell ref="D11:D12"/>
    <mergeCell ref="D16:D17"/>
    <mergeCell ref="D19:D34"/>
    <mergeCell ref="D45:D46"/>
    <mergeCell ref="E8:E9"/>
    <mergeCell ref="E11:E12"/>
    <mergeCell ref="E16:E17"/>
    <mergeCell ref="E19:E34"/>
    <mergeCell ref="E45:E46"/>
    <mergeCell ref="J4:J5"/>
    <mergeCell ref="J6:J7"/>
    <mergeCell ref="J8:J10"/>
    <mergeCell ref="J11:J13"/>
    <mergeCell ref="J14:J15"/>
    <mergeCell ref="J16:J18"/>
    <mergeCell ref="J19:J35"/>
    <mergeCell ref="J36:J37"/>
    <mergeCell ref="J38:J39"/>
    <mergeCell ref="J40:J41"/>
    <mergeCell ref="J42:J43"/>
    <mergeCell ref="H4:I5"/>
  </mergeCells>
  <pageMargins left="0.75" right="0.75" top="1" bottom="1" header="0.5" footer="0.5"/>
  <pageSetup paperSize="9" scale="4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2:Z90"/>
  <sheetViews>
    <sheetView workbookViewId="0">
      <selection activeCell="M93" sqref="M93"/>
    </sheetView>
  </sheetViews>
  <sheetFormatPr defaultColWidth="8.88888888888889" defaultRowHeight="14.4"/>
  <sheetData>
    <row r="32" spans="23:23">
      <c r="W32" t="s">
        <v>42</v>
      </c>
    </row>
    <row r="62" spans="26:26">
      <c r="Z62" t="s">
        <v>58</v>
      </c>
    </row>
    <row r="81" spans="2:2">
      <c r="B81" t="s">
        <v>71</v>
      </c>
    </row>
    <row r="90" spans="9:9">
      <c r="I90" t="s">
        <v>48</v>
      </c>
    </row>
  </sheetData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2025-02-10T11:15:24Z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752D486A22D24B2295A01E36665602CD_13</vt:lpwstr>
  </property>
  <property fmtid="{D5CDD505-2E9C-101B-9397-08002B2CF9AE}" pid="3" name="KSOProductBuildVer">
    <vt:lpwstr>2052-12.1.0.19770</vt:lpwstr>
  </property>
</Properties>
</file>