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报价-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<sst xmlns="http://schemas.openxmlformats.org/spreadsheetml/2006/main" count="201" uniqueCount="141">
  <si>
    <t>Both in EN &amp; CN</t>
  </si>
  <si>
    <t xml:space="preserve">Project Name: 2024 Rolls-Royce Dealer Training </t>
  </si>
  <si>
    <t>Project Date:Q1 training projects:1 session dealer conference in Jan and 3 sessions High Touch Training in HK &amp; HZ</t>
  </si>
  <si>
    <t>Quotation Date: 20240102</t>
  </si>
  <si>
    <t>Agency Name:   ZHONG LAN</t>
  </si>
  <si>
    <t>Agency Address:北京市朝阳区农展馆南路13号瑞辰国际中心15层</t>
  </si>
  <si>
    <t>Contact Info.  13910193620</t>
  </si>
  <si>
    <r>
      <rPr>
        <b/>
        <sz val="14"/>
        <color indexed="9"/>
        <rFont val="Riviera Nights Light"/>
        <charset val="134"/>
      </rPr>
      <t xml:space="preserve">Item
</t>
    </r>
    <r>
      <rPr>
        <b/>
        <sz val="14"/>
        <color indexed="9"/>
        <rFont val="Noto Sans SC Light"/>
        <charset val="134"/>
      </rPr>
      <t>项目</t>
    </r>
  </si>
  <si>
    <r>
      <rPr>
        <b/>
        <sz val="14"/>
        <color indexed="9"/>
        <rFont val="Riviera Nights Light"/>
        <charset val="134"/>
      </rPr>
      <t xml:space="preserve">Budget(RMB)
</t>
    </r>
    <r>
      <rPr>
        <b/>
        <sz val="14"/>
        <color indexed="9"/>
        <rFont val="Noto Sans SC Light"/>
        <charset val="134"/>
      </rPr>
      <t>预算（人民币）</t>
    </r>
  </si>
  <si>
    <r>
      <rPr>
        <b/>
        <sz val="14"/>
        <color indexed="9"/>
        <rFont val="Riviera Nights Light"/>
        <charset val="134"/>
      </rPr>
      <t xml:space="preserve">Remark
</t>
    </r>
    <r>
      <rPr>
        <b/>
        <sz val="14"/>
        <color indexed="9"/>
        <rFont val="Noto Sans SC Light"/>
        <charset val="134"/>
      </rPr>
      <t>备注</t>
    </r>
  </si>
  <si>
    <r>
      <rPr>
        <b/>
        <sz val="14"/>
        <color indexed="9"/>
        <rFont val="Riviera Nights Light"/>
        <charset val="134"/>
      </rPr>
      <t xml:space="preserve">Description
</t>
    </r>
    <r>
      <rPr>
        <b/>
        <sz val="14"/>
        <color indexed="9"/>
        <rFont val="Noto Sans SC Light"/>
        <charset val="134"/>
      </rPr>
      <t>描述</t>
    </r>
  </si>
  <si>
    <t>A</t>
  </si>
  <si>
    <r>
      <rPr>
        <b/>
        <sz val="14"/>
        <color indexed="8"/>
        <rFont val="Riviera Nights Light"/>
        <charset val="134"/>
      </rPr>
      <t xml:space="preserve">Meeting
</t>
    </r>
    <r>
      <rPr>
        <b/>
        <sz val="14"/>
        <color indexed="8"/>
        <rFont val="Noto Sans SC Light"/>
        <charset val="134"/>
      </rPr>
      <t>会议</t>
    </r>
  </si>
  <si>
    <t>B</t>
  </si>
  <si>
    <r>
      <rPr>
        <b/>
        <sz val="14"/>
        <color indexed="8"/>
        <rFont val="Riviera Nights Light"/>
        <charset val="134"/>
      </rPr>
      <t xml:space="preserve">Indoor R-R
</t>
    </r>
    <r>
      <rPr>
        <b/>
        <sz val="14"/>
        <color indexed="8"/>
        <rFont val="Noto Sans SC Light"/>
        <charset val="134"/>
      </rPr>
      <t>酒店进车费</t>
    </r>
    <r>
      <rPr>
        <b/>
        <sz val="14"/>
        <color indexed="8"/>
        <rFont val="Riviera Nights Light"/>
        <charset val="134"/>
      </rPr>
      <t xml:space="preserve"> </t>
    </r>
  </si>
  <si>
    <t>C</t>
  </si>
  <si>
    <r>
      <rPr>
        <b/>
        <sz val="14"/>
        <color indexed="8"/>
        <rFont val="Riviera Nights Light"/>
        <charset val="134"/>
      </rPr>
      <t xml:space="preserve">Training Facility Transportation
</t>
    </r>
    <r>
      <rPr>
        <b/>
        <sz val="14"/>
        <color indexed="8"/>
        <rFont val="Noto Sans SC Light"/>
        <charset val="134"/>
      </rPr>
      <t>教具运输</t>
    </r>
  </si>
  <si>
    <t>D</t>
  </si>
  <si>
    <r>
      <rPr>
        <b/>
        <sz val="14"/>
        <color indexed="8"/>
        <rFont val="Riviera Nights Light"/>
        <charset val="134"/>
      </rPr>
      <t xml:space="preserve">Car Transportation and Rental
</t>
    </r>
    <r>
      <rPr>
        <b/>
        <sz val="14"/>
        <color indexed="8"/>
        <rFont val="Noto Sans SC Light"/>
        <charset val="134"/>
      </rPr>
      <t>车辆运输与租赁</t>
    </r>
  </si>
  <si>
    <t>E</t>
  </si>
  <si>
    <r>
      <rPr>
        <b/>
        <sz val="14"/>
        <color indexed="8"/>
        <rFont val="Riviera Nights Light"/>
        <charset val="134"/>
      </rPr>
      <t xml:space="preserve">Set Up
</t>
    </r>
    <r>
      <rPr>
        <b/>
        <sz val="14"/>
        <color indexed="8"/>
        <rFont val="Noto Sans SC Light"/>
        <charset val="134"/>
      </rPr>
      <t>搭建</t>
    </r>
  </si>
  <si>
    <t>F</t>
  </si>
  <si>
    <r>
      <rPr>
        <b/>
        <sz val="14"/>
        <color indexed="8"/>
        <rFont val="Riviera Nights Light"/>
        <charset val="134"/>
      </rPr>
      <t xml:space="preserve">Registration
</t>
    </r>
    <r>
      <rPr>
        <b/>
        <sz val="14"/>
        <color indexed="8"/>
        <rFont val="Noto Sans SC Light"/>
        <charset val="134"/>
      </rPr>
      <t>培训报名</t>
    </r>
  </si>
  <si>
    <t xml:space="preserve">G </t>
  </si>
  <si>
    <r>
      <rPr>
        <b/>
        <sz val="14"/>
        <color indexed="8"/>
        <rFont val="Riviera Nights Light"/>
        <charset val="134"/>
      </rPr>
      <t xml:space="preserve">Travel
</t>
    </r>
    <r>
      <rPr>
        <b/>
        <sz val="14"/>
        <color indexed="8"/>
        <rFont val="Noto Sans SC Light"/>
        <charset val="134"/>
      </rPr>
      <t>差旅</t>
    </r>
  </si>
  <si>
    <t>H</t>
  </si>
  <si>
    <r>
      <rPr>
        <b/>
        <sz val="14"/>
        <color indexed="8"/>
        <rFont val="Riviera Nights Light"/>
        <charset val="134"/>
      </rPr>
      <t xml:space="preserve">Printing
</t>
    </r>
    <r>
      <rPr>
        <b/>
        <sz val="14"/>
        <color indexed="8"/>
        <rFont val="Noto Sans SC Light"/>
        <charset val="134"/>
      </rPr>
      <t>教材印刷以及物料</t>
    </r>
  </si>
  <si>
    <t>I</t>
  </si>
  <si>
    <t>人员</t>
  </si>
  <si>
    <t>J</t>
  </si>
  <si>
    <r>
      <rPr>
        <b/>
        <sz val="14"/>
        <color indexed="8"/>
        <rFont val="Riviera Nights Light"/>
        <charset val="134"/>
      </rPr>
      <t xml:space="preserve">Agency Fees
</t>
    </r>
    <r>
      <rPr>
        <b/>
        <sz val="14"/>
        <color indexed="8"/>
        <rFont val="Noto Sans SC Light"/>
        <charset val="134"/>
      </rPr>
      <t>服务费</t>
    </r>
  </si>
  <si>
    <t>净价</t>
  </si>
  <si>
    <r>
      <rPr>
        <b/>
        <sz val="14"/>
        <color indexed="8"/>
        <rFont val="Riviera Nights Light"/>
        <charset val="134"/>
      </rPr>
      <t xml:space="preserve">Business Tax
</t>
    </r>
    <r>
      <rPr>
        <b/>
        <sz val="14"/>
        <color indexed="8"/>
        <rFont val="Noto Sans SC Light"/>
        <charset val="134"/>
      </rPr>
      <t>税金</t>
    </r>
  </si>
  <si>
    <r>
      <rPr>
        <b/>
        <sz val="14"/>
        <color indexed="8"/>
        <rFont val="Riviera Nights Light"/>
        <charset val="134"/>
      </rPr>
      <t>GRAND- Total</t>
    </r>
    <r>
      <rPr>
        <b/>
        <sz val="14"/>
        <color indexed="8"/>
        <rFont val="Noto Sans SC Light"/>
        <charset val="134"/>
      </rPr>
      <t>共计</t>
    </r>
    <r>
      <rPr>
        <b/>
        <sz val="14"/>
        <color indexed="8"/>
        <rFont val="Riviera Nights Light"/>
        <charset val="134"/>
      </rPr>
      <t>(Business Tax included)</t>
    </r>
  </si>
  <si>
    <t>DETAILS</t>
  </si>
  <si>
    <r>
      <rPr>
        <b/>
        <sz val="14"/>
        <color indexed="9"/>
        <rFont val="Riviera Nights Light"/>
        <charset val="134"/>
      </rPr>
      <t xml:space="preserve">A  Meeting 
</t>
    </r>
    <r>
      <rPr>
        <b/>
        <sz val="14"/>
        <color indexed="9"/>
        <rFont val="Noto Sans SC Light"/>
        <charset val="134"/>
      </rPr>
      <t>会议</t>
    </r>
  </si>
  <si>
    <r>
      <rPr>
        <b/>
        <sz val="14"/>
        <color indexed="9"/>
        <rFont val="Riviera Nights Light"/>
        <charset val="134"/>
      </rPr>
      <t xml:space="preserve">Unit Price (RMB)
</t>
    </r>
    <r>
      <rPr>
        <b/>
        <sz val="14"/>
        <color indexed="9"/>
        <rFont val="Noto Sans SC Light"/>
        <charset val="134"/>
      </rPr>
      <t>单价（人民币）</t>
    </r>
  </si>
  <si>
    <r>
      <rPr>
        <b/>
        <sz val="14"/>
        <color indexed="9"/>
        <rFont val="Riviera Nights Light"/>
        <charset val="134"/>
      </rPr>
      <t xml:space="preserve">No. of days
</t>
    </r>
    <r>
      <rPr>
        <b/>
        <sz val="14"/>
        <color indexed="9"/>
        <rFont val="Noto Sans SC Light"/>
        <charset val="134"/>
      </rPr>
      <t>天数</t>
    </r>
  </si>
  <si>
    <r>
      <rPr>
        <b/>
        <sz val="14"/>
        <color indexed="9"/>
        <rFont val="Riviera Nights Light"/>
        <charset val="134"/>
      </rPr>
      <t xml:space="preserve">QTY
</t>
    </r>
    <r>
      <rPr>
        <b/>
        <sz val="14"/>
        <color indexed="9"/>
        <rFont val="Noto Sans SC Light"/>
        <charset val="134"/>
      </rPr>
      <t>人数</t>
    </r>
  </si>
  <si>
    <r>
      <rPr>
        <b/>
        <sz val="14"/>
        <color indexed="9"/>
        <rFont val="Riviera Nights Light"/>
        <charset val="134"/>
      </rPr>
      <t xml:space="preserve">Total Price (RMB)
</t>
    </r>
    <r>
      <rPr>
        <b/>
        <sz val="14"/>
        <color indexed="9"/>
        <rFont val="Noto Sans SC Light"/>
        <charset val="134"/>
      </rPr>
      <t>总价（人民币）</t>
    </r>
  </si>
  <si>
    <r>
      <rPr>
        <sz val="14"/>
        <color indexed="8"/>
        <rFont val="Riviera Nights Light"/>
        <charset val="134"/>
      </rPr>
      <t xml:space="preserve">Beijing </t>
    </r>
    <r>
      <rPr>
        <sz val="14"/>
        <color indexed="8"/>
        <rFont val="Noto Sans SC Light"/>
        <charset val="134"/>
      </rPr>
      <t xml:space="preserve">北京
</t>
    </r>
    <r>
      <rPr>
        <sz val="14"/>
        <color indexed="8"/>
        <rFont val="Riviera Nights Light"/>
        <charset val="134"/>
      </rPr>
      <t xml:space="preserve">Option1  </t>
    </r>
  </si>
  <si>
    <r>
      <rPr>
        <b/>
        <sz val="14"/>
        <color theme="1"/>
        <rFont val="宋体"/>
        <charset val="134"/>
      </rPr>
      <t>北京凯宾斯基酒店</t>
    </r>
    <r>
      <rPr>
        <sz val="14"/>
        <color theme="1"/>
        <rFont val="宋体"/>
        <charset val="134"/>
      </rPr>
      <t xml:space="preserve">
半天会议包价：包含1月10日50人下午会议场租，茶歇一次，中式晚餐一次(包含红酒和软饮)，
会议室面积172平，层高3.7米</t>
    </r>
  </si>
  <si>
    <r>
      <rPr>
        <b/>
        <sz val="14"/>
        <color indexed="8"/>
        <rFont val="Riviera Nights Light"/>
        <charset val="134"/>
      </rPr>
      <t xml:space="preserve">A  Meeting </t>
    </r>
    <r>
      <rPr>
        <b/>
        <sz val="14"/>
        <color indexed="8"/>
        <rFont val="Noto Sans SC Light"/>
        <charset val="134"/>
      </rPr>
      <t>会议</t>
    </r>
  </si>
  <si>
    <r>
      <rPr>
        <b/>
        <sz val="14"/>
        <color indexed="9"/>
        <rFont val="Riviera Nights Light"/>
        <charset val="134"/>
      </rPr>
      <t xml:space="preserve">B Indoor R-R and Rental
</t>
    </r>
    <r>
      <rPr>
        <b/>
        <sz val="14"/>
        <color indexed="9"/>
        <rFont val="Noto Sans SC Light"/>
        <charset val="134"/>
      </rPr>
      <t>酒店
进场费和车辆租金</t>
    </r>
  </si>
  <si>
    <r>
      <rPr>
        <b/>
        <sz val="14"/>
        <color indexed="9"/>
        <rFont val="Riviera Nights Light"/>
        <charset val="134"/>
      </rPr>
      <t xml:space="preserve">No. of item
</t>
    </r>
    <r>
      <rPr>
        <b/>
        <sz val="14"/>
        <color indexed="9"/>
        <rFont val="Noto Sans SC Light"/>
        <charset val="134"/>
      </rPr>
      <t>次数</t>
    </r>
  </si>
  <si>
    <r>
      <rPr>
        <b/>
        <sz val="14"/>
        <color indexed="9"/>
        <rFont val="Riviera Nights Light"/>
        <charset val="134"/>
      </rPr>
      <t xml:space="preserve">QTY
</t>
    </r>
    <r>
      <rPr>
        <b/>
        <sz val="14"/>
        <color indexed="9"/>
        <rFont val="Noto Sans SC Light"/>
        <charset val="134"/>
      </rPr>
      <t>天数</t>
    </r>
  </si>
  <si>
    <t>酒店进车费 &amp;租金</t>
  </si>
  <si>
    <r>
      <rPr>
        <b/>
        <sz val="14"/>
        <color rgb="FF000000"/>
        <rFont val="Riviera Nights Light"/>
        <charset val="134"/>
      </rPr>
      <t xml:space="preserve">B Indoor R-R </t>
    </r>
    <r>
      <rPr>
        <b/>
        <sz val="14"/>
        <color rgb="FF000000"/>
        <rFont val="Noto Sans SC Light"/>
        <charset val="134"/>
      </rPr>
      <t>酒店进车费</t>
    </r>
    <r>
      <rPr>
        <b/>
        <sz val="14"/>
        <color rgb="FF000000"/>
        <rFont val="Riviera Nights Light"/>
        <charset val="134"/>
      </rPr>
      <t xml:space="preserve"> &amp;</t>
    </r>
    <r>
      <rPr>
        <b/>
        <sz val="14"/>
        <color rgb="FF000000"/>
        <rFont val="Noto Sans SC Light"/>
        <charset val="134"/>
      </rPr>
      <t>租金</t>
    </r>
  </si>
  <si>
    <r>
      <rPr>
        <b/>
        <sz val="14"/>
        <color rgb="FFFFFFFF"/>
        <rFont val="Riviera Nights Light"/>
        <charset val="134"/>
      </rPr>
      <t xml:space="preserve">C. Training Facility Rental
</t>
    </r>
    <r>
      <rPr>
        <b/>
        <sz val="14"/>
        <color rgb="FFFFFFFF"/>
        <rFont val="Noto Sans SC Light"/>
        <charset val="134"/>
      </rPr>
      <t>教具运输</t>
    </r>
  </si>
  <si>
    <r>
      <rPr>
        <b/>
        <sz val="14"/>
        <color indexed="9"/>
        <rFont val="Riviera Nights Light"/>
        <charset val="134"/>
      </rPr>
      <t xml:space="preserve">QTY
</t>
    </r>
    <r>
      <rPr>
        <b/>
        <sz val="14"/>
        <color indexed="9"/>
        <rFont val="Noto Sans SC Light"/>
        <charset val="134"/>
      </rPr>
      <t>数量</t>
    </r>
  </si>
  <si>
    <t>教具租用</t>
  </si>
  <si>
    <r>
      <rPr>
        <b/>
        <sz val="14"/>
        <color rgb="FF000000"/>
        <rFont val="Riviera Nights Light"/>
        <charset val="134"/>
      </rPr>
      <t xml:space="preserve">C. Training Facility Rental </t>
    </r>
    <r>
      <rPr>
        <b/>
        <sz val="14"/>
        <color rgb="FF000000"/>
        <rFont val="Noto Sans SC Light"/>
        <charset val="134"/>
      </rPr>
      <t>教具租用</t>
    </r>
  </si>
  <si>
    <r>
      <rPr>
        <b/>
        <sz val="14"/>
        <color indexed="9"/>
        <rFont val="Riviera Nights Light"/>
        <charset val="134"/>
      </rPr>
      <t xml:space="preserve">D. Car Rental 
</t>
    </r>
    <r>
      <rPr>
        <b/>
        <sz val="14"/>
        <color indexed="9"/>
        <rFont val="Noto Sans SC Light"/>
        <charset val="134"/>
      </rPr>
      <t>车辆租赁</t>
    </r>
  </si>
  <si>
    <r>
      <rPr>
        <b/>
        <sz val="14"/>
        <color indexed="9"/>
        <rFont val="Riviera Nights Light"/>
        <charset val="134"/>
      </rPr>
      <t xml:space="preserve">No. of item
</t>
    </r>
    <r>
      <rPr>
        <b/>
        <sz val="14"/>
        <color indexed="9"/>
        <rFont val="Noto Sans SC Light"/>
        <charset val="134"/>
      </rPr>
      <t>次数</t>
    </r>
    <r>
      <rPr>
        <b/>
        <sz val="14"/>
        <color indexed="9"/>
        <rFont val="Riviera Nights Light"/>
        <charset val="134"/>
      </rPr>
      <t>/</t>
    </r>
    <r>
      <rPr>
        <b/>
        <sz val="14"/>
        <color indexed="9"/>
        <rFont val="Noto Sans SC Light"/>
        <charset val="134"/>
      </rPr>
      <t>天数</t>
    </r>
  </si>
  <si>
    <t>53座大巴</t>
  </si>
  <si>
    <r>
      <rPr>
        <b/>
        <sz val="14"/>
        <color rgb="FFFF0000"/>
        <rFont val="Riviera Nights Light"/>
        <charset val="134"/>
      </rPr>
      <t xml:space="preserve">D. Car Rental </t>
    </r>
    <r>
      <rPr>
        <b/>
        <sz val="14"/>
        <color rgb="FFFF0000"/>
        <rFont val="Noto Sans SC Light"/>
        <charset val="134"/>
      </rPr>
      <t>车辆租赁</t>
    </r>
  </si>
  <si>
    <r>
      <rPr>
        <b/>
        <sz val="14"/>
        <color indexed="9"/>
        <rFont val="Riviera Nights Light"/>
        <charset val="134"/>
      </rPr>
      <t xml:space="preserve">E.Set Up 
</t>
    </r>
    <r>
      <rPr>
        <b/>
        <sz val="14"/>
        <color indexed="9"/>
        <rFont val="Noto Sans SC Light"/>
        <charset val="134"/>
      </rPr>
      <t>酒店搭建</t>
    </r>
  </si>
  <si>
    <r>
      <rPr>
        <b/>
        <sz val="14"/>
        <color indexed="9"/>
        <rFont val="Riviera Nights Light"/>
        <charset val="134"/>
      </rPr>
      <t xml:space="preserve">QTY
</t>
    </r>
    <r>
      <rPr>
        <b/>
        <sz val="14"/>
        <color indexed="9"/>
        <rFont val="Noto Sans SC Light"/>
        <charset val="134"/>
      </rPr>
      <t>天</t>
    </r>
    <r>
      <rPr>
        <b/>
        <sz val="14"/>
        <color indexed="9"/>
        <rFont val="Riviera Nights Light"/>
        <charset val="134"/>
      </rPr>
      <t>/</t>
    </r>
    <r>
      <rPr>
        <b/>
        <sz val="14"/>
        <color indexed="9"/>
        <rFont val="Noto Sans SC Light"/>
        <charset val="134"/>
      </rPr>
      <t>个数</t>
    </r>
  </si>
  <si>
    <t>LED</t>
  </si>
  <si>
    <t>北京经销商会议，P2，3*6m，含提前一天搭建/彩排</t>
  </si>
  <si>
    <t>AV控台</t>
  </si>
  <si>
    <t>北京经销商会议，含提前一天搭建/彩排</t>
  </si>
  <si>
    <t>控台工作人员</t>
  </si>
  <si>
    <t>运费-LED/AV控台</t>
  </si>
  <si>
    <t>北京经销商会议，往返运费</t>
  </si>
  <si>
    <t>搭建工人-LED/AV控台</t>
  </si>
  <si>
    <t>北京经销商会议，4人，进场/撤场</t>
  </si>
  <si>
    <t>舞台地毯</t>
  </si>
  <si>
    <t>灰色地毯，符合劳斯莱斯标准</t>
  </si>
  <si>
    <t>运费-地毯</t>
  </si>
  <si>
    <t>搭建工人-地毯</t>
  </si>
  <si>
    <t>会议茶几</t>
  </si>
  <si>
    <t>HT活动，黑色茶几10组，3期，每期2天</t>
  </si>
  <si>
    <t>椅子</t>
  </si>
  <si>
    <t>HT活动，商务椅25把，3期，每期2天</t>
  </si>
  <si>
    <t>运费</t>
  </si>
  <si>
    <t>HT活动，茶几/沙发来回运费，3期，每期2天</t>
  </si>
  <si>
    <t>75寸液晶电视（带支架）</t>
  </si>
  <si>
    <t>HT活动，3期，每期2天</t>
  </si>
  <si>
    <r>
      <rPr>
        <b/>
        <sz val="14"/>
        <color indexed="8"/>
        <rFont val="Riviera Nights Light"/>
        <charset val="134"/>
      </rPr>
      <t xml:space="preserve">E.Set Up  </t>
    </r>
    <r>
      <rPr>
        <b/>
        <sz val="14"/>
        <color indexed="8"/>
        <rFont val="Noto Sans SC Light"/>
        <charset val="134"/>
      </rPr>
      <t>酒店搭建</t>
    </r>
  </si>
  <si>
    <r>
      <rPr>
        <b/>
        <sz val="14"/>
        <color indexed="9"/>
        <rFont val="Riviera Nights Light"/>
        <charset val="134"/>
      </rPr>
      <t xml:space="preserve">F.  Registration
</t>
    </r>
    <r>
      <rPr>
        <b/>
        <sz val="14"/>
        <color indexed="9"/>
        <rFont val="Noto Sans SC Light"/>
        <charset val="134"/>
      </rPr>
      <t>培训报名</t>
    </r>
  </si>
  <si>
    <r>
      <rPr>
        <b/>
        <sz val="14"/>
        <color indexed="9"/>
        <rFont val="Riviera Nights Light"/>
        <charset val="134"/>
      </rPr>
      <t xml:space="preserve">Days
</t>
    </r>
    <r>
      <rPr>
        <b/>
        <sz val="14"/>
        <color indexed="9"/>
        <rFont val="Noto Sans SC Light"/>
        <charset val="134"/>
      </rPr>
      <t>天数</t>
    </r>
  </si>
  <si>
    <t>RSVP</t>
  </si>
  <si>
    <r>
      <rPr>
        <b/>
        <sz val="14"/>
        <color indexed="8"/>
        <rFont val="Riviera Nights Light"/>
        <charset val="134"/>
      </rPr>
      <t xml:space="preserve">F.  Registration </t>
    </r>
    <r>
      <rPr>
        <b/>
        <sz val="14"/>
        <color indexed="8"/>
        <rFont val="Noto Sans SC Light"/>
        <charset val="134"/>
      </rPr>
      <t>培训报名</t>
    </r>
  </si>
  <si>
    <r>
      <rPr>
        <b/>
        <sz val="14"/>
        <color indexed="9"/>
        <rFont val="Riviera Nights Light"/>
        <charset val="134"/>
      </rPr>
      <t xml:space="preserve">G. Travel
</t>
    </r>
    <r>
      <rPr>
        <b/>
        <sz val="14"/>
        <color indexed="9"/>
        <rFont val="Noto Sans SC Light"/>
        <charset val="134"/>
      </rPr>
      <t>差旅</t>
    </r>
  </si>
  <si>
    <r>
      <rPr>
        <b/>
        <sz val="14"/>
        <color indexed="9"/>
        <rFont val="Riviera Nights Light"/>
        <charset val="134"/>
      </rPr>
      <t xml:space="preserve">No. of item
</t>
    </r>
    <r>
      <rPr>
        <b/>
        <sz val="14"/>
        <color indexed="9"/>
        <rFont val="Noto Sans SC Light"/>
        <charset val="134"/>
      </rPr>
      <t>人数</t>
    </r>
  </si>
  <si>
    <r>
      <rPr>
        <b/>
        <sz val="14"/>
        <color indexed="9"/>
        <rFont val="Riviera Nights Light"/>
        <charset val="134"/>
      </rPr>
      <t xml:space="preserve">QTY
</t>
    </r>
    <r>
      <rPr>
        <b/>
        <sz val="14"/>
        <color indexed="9"/>
        <rFont val="Noto Sans SC Light"/>
        <charset val="134"/>
      </rPr>
      <t>天数</t>
    </r>
    <r>
      <rPr>
        <b/>
        <sz val="14"/>
        <color indexed="9"/>
        <rFont val="Riviera Nights Light"/>
        <charset val="134"/>
      </rPr>
      <t>/</t>
    </r>
    <r>
      <rPr>
        <b/>
        <sz val="14"/>
        <color indexed="9"/>
        <rFont val="Noto Sans SC Light"/>
        <charset val="134"/>
      </rPr>
      <t>次数</t>
    </r>
  </si>
  <si>
    <r>
      <rPr>
        <sz val="14"/>
        <color indexed="8"/>
        <rFont val="Riviera Nights Light"/>
        <charset val="134"/>
      </rPr>
      <t xml:space="preserve">Air Ticket-Hangzhou
</t>
    </r>
    <r>
      <rPr>
        <sz val="14"/>
        <color indexed="8"/>
        <rFont val="Noto Sans SC Light"/>
        <charset val="134"/>
      </rPr>
      <t>机票</t>
    </r>
    <r>
      <rPr>
        <sz val="14"/>
        <color indexed="8"/>
        <rFont val="Riviera Nights Light"/>
        <charset val="134"/>
      </rPr>
      <t>-</t>
    </r>
    <r>
      <rPr>
        <sz val="14"/>
        <color indexed="8"/>
        <rFont val="Noto Sans SC Light"/>
        <charset val="134"/>
      </rPr>
      <t>杭州</t>
    </r>
  </si>
  <si>
    <r>
      <rPr>
        <sz val="14"/>
        <color indexed="8"/>
        <rFont val="Riviera Nights Light"/>
        <charset val="134"/>
      </rPr>
      <t xml:space="preserve">Return Ticket to Hangzhou
</t>
    </r>
    <r>
      <rPr>
        <sz val="14"/>
        <color indexed="8"/>
        <rFont val="Noto Sans SC Light"/>
        <charset val="134"/>
      </rPr>
      <t>北京杭州单程</t>
    </r>
    <r>
      <rPr>
        <sz val="14"/>
        <color indexed="8"/>
        <rFont val="Riviera Nights Light"/>
        <charset val="134"/>
      </rPr>
      <t xml:space="preserve">  </t>
    </r>
    <r>
      <rPr>
        <sz val="14"/>
        <color indexed="8"/>
        <rFont val="Noto Sans SC Light"/>
        <charset val="134"/>
      </rPr>
      <t>往返机票
单价为往返价格，经济舱7.5折预估，以实际发生结算</t>
    </r>
  </si>
  <si>
    <r>
      <rPr>
        <sz val="14"/>
        <color indexed="8"/>
        <rFont val="宋体"/>
        <charset val="134"/>
      </rPr>
      <t>工作人员差旅</t>
    </r>
    <r>
      <rPr>
        <sz val="14"/>
        <color indexed="8"/>
        <rFont val="Riviera Nights Light"/>
        <charset val="134"/>
      </rPr>
      <t>-</t>
    </r>
    <r>
      <rPr>
        <sz val="14"/>
        <color indexed="8"/>
        <rFont val="宋体"/>
        <charset val="134"/>
      </rPr>
      <t>国内住宿</t>
    </r>
  </si>
  <si>
    <t>工作人员国内住宿</t>
  </si>
  <si>
    <r>
      <rPr>
        <sz val="14"/>
        <color indexed="8"/>
        <rFont val="宋体"/>
        <charset val="134"/>
      </rPr>
      <t>工作人员差旅</t>
    </r>
    <r>
      <rPr>
        <sz val="14"/>
        <color indexed="8"/>
        <rFont val="Riviera Nights Light"/>
        <charset val="134"/>
      </rPr>
      <t>-</t>
    </r>
    <r>
      <rPr>
        <sz val="14"/>
        <color indexed="8"/>
        <rFont val="宋体"/>
        <charset val="134"/>
      </rPr>
      <t>国内小交通</t>
    </r>
  </si>
  <si>
    <t>工作人员国内小交通</t>
  </si>
  <si>
    <r>
      <rPr>
        <sz val="14"/>
        <color indexed="8"/>
        <rFont val="宋体"/>
        <charset val="134"/>
      </rPr>
      <t>工作人员差旅</t>
    </r>
    <r>
      <rPr>
        <sz val="14"/>
        <color indexed="8"/>
        <rFont val="Riviera Nights Light"/>
        <charset val="134"/>
      </rPr>
      <t>-</t>
    </r>
    <r>
      <rPr>
        <sz val="14"/>
        <color indexed="8"/>
        <rFont val="宋体"/>
        <charset val="134"/>
      </rPr>
      <t>餐补</t>
    </r>
  </si>
  <si>
    <t>工作人员上会餐补</t>
  </si>
  <si>
    <r>
      <rPr>
        <b/>
        <sz val="14"/>
        <color indexed="8"/>
        <rFont val="Riviera Nights Light"/>
        <charset val="134"/>
      </rPr>
      <t xml:space="preserve">G. Travel
</t>
    </r>
    <r>
      <rPr>
        <b/>
        <sz val="14"/>
        <color indexed="8"/>
        <rFont val="Noto Sans SC Light"/>
        <charset val="134"/>
      </rPr>
      <t>差旅</t>
    </r>
  </si>
  <si>
    <r>
      <rPr>
        <b/>
        <sz val="14"/>
        <color indexed="9"/>
        <rFont val="Riviera Nights Light"/>
        <charset val="134"/>
      </rPr>
      <t xml:space="preserve">H.    Printing
</t>
    </r>
    <r>
      <rPr>
        <b/>
        <sz val="14"/>
        <color indexed="9"/>
        <rFont val="宋体"/>
        <charset val="134"/>
      </rPr>
      <t>教材印刷以及物料</t>
    </r>
  </si>
  <si>
    <t>电子水牌设计</t>
  </si>
  <si>
    <r>
      <rPr>
        <sz val="14"/>
        <rFont val="Noto Sans SC Light"/>
        <charset val="134"/>
      </rPr>
      <t>人名桌卡</t>
    </r>
  </si>
  <si>
    <r>
      <rPr>
        <sz val="14"/>
        <rFont val="Noto Sans SC Light"/>
        <charset val="134"/>
      </rPr>
      <t>200</t>
    </r>
    <r>
      <rPr>
        <sz val="14"/>
        <rFont val="Noto Sans SC Light"/>
        <charset val="134"/>
      </rPr>
      <t>克铜版纸打印</t>
    </r>
  </si>
  <si>
    <r>
      <rPr>
        <sz val="14"/>
        <rFont val="Noto Sans SC Light"/>
        <charset val="134"/>
      </rPr>
      <t>签到二维码打印</t>
    </r>
  </si>
  <si>
    <t xml:space="preserve"> </t>
  </si>
  <si>
    <r>
      <rPr>
        <sz val="14"/>
        <rFont val="Noto Sans SC Light"/>
        <charset val="134"/>
      </rPr>
      <t>签到立牌</t>
    </r>
  </si>
  <si>
    <r>
      <rPr>
        <sz val="14"/>
        <rFont val="Noto Sans SC Light"/>
        <charset val="134"/>
      </rPr>
      <t>A4</t>
    </r>
    <r>
      <rPr>
        <sz val="14"/>
        <rFont val="Noto Sans SC Light"/>
        <charset val="134"/>
      </rPr>
      <t>亚克力立牌</t>
    </r>
  </si>
  <si>
    <r>
      <rPr>
        <sz val="14"/>
        <rFont val="Noto Sans SC Light"/>
        <charset val="134"/>
      </rPr>
      <t>手机收纳箱</t>
    </r>
  </si>
  <si>
    <r>
      <rPr>
        <sz val="14"/>
        <rFont val="Noto Sans SC Light"/>
        <charset val="134"/>
      </rPr>
      <t>20</t>
    </r>
    <r>
      <rPr>
        <sz val="14"/>
        <rFont val="Noto Sans SC Light"/>
        <charset val="134"/>
      </rPr>
      <t>人手机收纳箱</t>
    </r>
  </si>
  <si>
    <r>
      <rPr>
        <sz val="14"/>
        <rFont val="Noto Sans SC Light"/>
        <charset val="134"/>
      </rPr>
      <t>卡纸</t>
    </r>
  </si>
  <si>
    <r>
      <rPr>
        <sz val="14"/>
        <rFont val="Noto Sans SC Light"/>
        <charset val="134"/>
      </rPr>
      <t>长方形、圆形、椭圆形、长条形卡纸，200张/包</t>
    </r>
  </si>
  <si>
    <r>
      <rPr>
        <sz val="14"/>
        <rFont val="Noto Sans SC Light"/>
        <charset val="134"/>
      </rPr>
      <t>喷胶</t>
    </r>
  </si>
  <si>
    <t>每期按3瓶准备</t>
  </si>
  <si>
    <r>
      <rPr>
        <sz val="14"/>
        <rFont val="Noto Sans SC Light"/>
        <charset val="134"/>
      </rPr>
      <t>无痕软钉胶</t>
    </r>
  </si>
  <si>
    <r>
      <rPr>
        <sz val="14"/>
        <rFont val="Noto Sans SC Light"/>
        <charset val="134"/>
      </rPr>
      <t>黑色中性笔</t>
    </r>
  </si>
  <si>
    <r>
      <rPr>
        <sz val="14"/>
        <rFont val="Noto Sans SC Light"/>
        <charset val="134"/>
      </rPr>
      <t>马克笔</t>
    </r>
  </si>
  <si>
    <r>
      <rPr>
        <sz val="14"/>
        <rFont val="Noto Sans SC Light"/>
        <charset val="134"/>
      </rPr>
      <t>蓝色/黑色/绿色  3组每组10支预估</t>
    </r>
  </si>
  <si>
    <t>图钉</t>
  </si>
  <si>
    <t>每期按5盒准备</t>
  </si>
  <si>
    <r>
      <rPr>
        <sz val="14"/>
        <rFont val="Noto Sans SC Light"/>
        <charset val="134"/>
      </rPr>
      <t xml:space="preserve">软钉板 </t>
    </r>
  </si>
  <si>
    <t>签到表</t>
  </si>
  <si>
    <r>
      <rPr>
        <b/>
        <sz val="14"/>
        <color indexed="8"/>
        <rFont val="Riviera Nights Light"/>
        <charset val="134"/>
      </rPr>
      <t xml:space="preserve">H.    Printing
</t>
    </r>
    <r>
      <rPr>
        <b/>
        <sz val="14"/>
        <color indexed="8"/>
        <rFont val="宋体"/>
        <charset val="134"/>
      </rPr>
      <t>教材印刷以及物料</t>
    </r>
  </si>
  <si>
    <r>
      <rPr>
        <b/>
        <sz val="14"/>
        <color indexed="9"/>
        <rFont val="Riviera Nights Light"/>
        <charset val="134"/>
      </rPr>
      <t xml:space="preserve">I.  
</t>
    </r>
    <r>
      <rPr>
        <b/>
        <sz val="14"/>
        <color indexed="9"/>
        <rFont val="Noto Sans SC Light"/>
        <charset val="134"/>
      </rPr>
      <t>人员</t>
    </r>
  </si>
  <si>
    <r>
      <rPr>
        <b/>
        <sz val="14"/>
        <color indexed="9"/>
        <rFont val="Noto Sans SC Light"/>
        <charset val="134"/>
      </rPr>
      <t>现场执行</t>
    </r>
  </si>
  <si>
    <t>北京1月会议（凯宾斯基）</t>
  </si>
  <si>
    <r>
      <rPr>
        <sz val="14"/>
        <color indexed="8"/>
        <rFont val="Riviera Nights Light"/>
        <charset val="134"/>
      </rPr>
      <t xml:space="preserve">All training hotel related issues, ensure the smooth operation </t>
    </r>
    <r>
      <rPr>
        <sz val="14"/>
        <color indexed="8"/>
        <rFont val="Noto Sans SC Light"/>
        <charset val="134"/>
      </rPr>
      <t>协调培训酒店相关事项，确保培训顺利进行，需要提前一天布场</t>
    </r>
  </si>
  <si>
    <t>HT活动-3期</t>
  </si>
  <si>
    <t>其他人员</t>
  </si>
  <si>
    <t>摄影师</t>
  </si>
  <si>
    <t>北京经销商会议，1期，每期1天；HT活动，3期，每期2天</t>
  </si>
  <si>
    <t>修图师</t>
  </si>
  <si>
    <t>云相册</t>
  </si>
  <si>
    <r>
      <rPr>
        <b/>
        <sz val="14"/>
        <color indexed="8"/>
        <rFont val="Riviera Nights Light"/>
        <charset val="134"/>
      </rPr>
      <t xml:space="preserve">I. </t>
    </r>
    <r>
      <rPr>
        <b/>
        <sz val="14"/>
        <color indexed="8"/>
        <rFont val="宋体"/>
        <charset val="134"/>
      </rPr>
      <t>人员</t>
    </r>
  </si>
  <si>
    <r>
      <rPr>
        <b/>
        <sz val="14"/>
        <color indexed="9"/>
        <rFont val="Riviera Nights Light"/>
        <charset val="134"/>
      </rPr>
      <t xml:space="preserve">J . Agency Fees
</t>
    </r>
    <r>
      <rPr>
        <b/>
        <sz val="14"/>
        <color indexed="9"/>
        <rFont val="Noto Sans SC Light"/>
        <charset val="134"/>
      </rPr>
      <t>服务费用</t>
    </r>
  </si>
  <si>
    <r>
      <rPr>
        <b/>
        <sz val="14"/>
        <color indexed="9"/>
        <rFont val="Noto Sans SC Light"/>
        <charset val="134"/>
      </rPr>
      <t>准备阶段</t>
    </r>
  </si>
  <si>
    <r>
      <rPr>
        <sz val="14"/>
        <color indexed="8"/>
        <rFont val="Noto Sans SC Light"/>
        <charset val="134"/>
      </rPr>
      <t>客户经理（准备阶段）</t>
    </r>
  </si>
  <si>
    <t>60</t>
  </si>
  <si>
    <r>
      <rPr>
        <sz val="14"/>
        <color indexed="8"/>
        <rFont val="Noto Sans SC Light"/>
        <charset val="134"/>
      </rPr>
      <t>前期准备工作</t>
    </r>
  </si>
  <si>
    <r>
      <rPr>
        <b/>
        <sz val="14"/>
        <color indexed="8"/>
        <rFont val="Riviera Nights Light"/>
        <charset val="134"/>
      </rPr>
      <t xml:space="preserve">I. Agency Fees
</t>
    </r>
    <r>
      <rPr>
        <b/>
        <sz val="14"/>
        <color indexed="8"/>
        <rFont val="Noto Sans SC Light"/>
        <charset val="134"/>
      </rPr>
      <t>服务费用</t>
    </r>
  </si>
  <si>
    <r>
      <rPr>
        <b/>
        <sz val="14"/>
        <color indexed="9"/>
        <rFont val="Riviera Nights Light"/>
        <charset val="134"/>
      </rPr>
      <t xml:space="preserve">K. Business Tax
</t>
    </r>
    <r>
      <rPr>
        <b/>
        <sz val="14"/>
        <color indexed="9"/>
        <rFont val="Noto Sans SC Light"/>
        <charset val="134"/>
      </rPr>
      <t>税金</t>
    </r>
  </si>
  <si>
    <r>
      <rPr>
        <b/>
        <sz val="14"/>
        <color indexed="9"/>
        <rFont val="Riviera Nights Light"/>
        <charset val="134"/>
      </rPr>
      <t xml:space="preserve">% </t>
    </r>
    <r>
      <rPr>
        <b/>
        <sz val="14"/>
        <color indexed="9"/>
        <rFont val="Noto Sans SC Light"/>
        <charset val="134"/>
      </rPr>
      <t>比例</t>
    </r>
  </si>
  <si>
    <r>
      <rPr>
        <sz val="14"/>
        <color indexed="8"/>
        <rFont val="Riviera Nights Light"/>
        <charset val="134"/>
      </rPr>
      <t xml:space="preserve">Business Tax </t>
    </r>
    <r>
      <rPr>
        <sz val="14"/>
        <color indexed="8"/>
        <rFont val="Noto Sans SC Light"/>
        <charset val="134"/>
      </rPr>
      <t>税金</t>
    </r>
  </si>
  <si>
    <r>
      <rPr>
        <sz val="14"/>
        <color indexed="8"/>
        <rFont val="Riviera Nights Light"/>
        <charset val="134"/>
      </rPr>
      <t>VAT</t>
    </r>
    <r>
      <rPr>
        <sz val="14"/>
        <color indexed="8"/>
        <rFont val="Noto Sans SC Light"/>
        <charset val="134"/>
      </rPr>
      <t>专用增值税发票</t>
    </r>
  </si>
  <si>
    <r>
      <rPr>
        <b/>
        <sz val="14"/>
        <color indexed="8"/>
        <rFont val="Riviera Nights Light"/>
        <charset val="134"/>
      </rPr>
      <t xml:space="preserve">J. Business Tax
</t>
    </r>
    <r>
      <rPr>
        <b/>
        <sz val="14"/>
        <color indexed="8"/>
        <rFont val="Noto Sans SC Light"/>
        <charset val="134"/>
      </rPr>
      <t>税金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</si>
</sst>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€-2]\ #,##0"/>
    <numFmt numFmtId="177" formatCode="0_);[Red]\(0\)"/>
    <numFmt numFmtId="178" formatCode="\¥#,##0.00_);[Red]\(\¥#,##0.00\)"/>
    <numFmt numFmtId="179" formatCode="#,##0.00_ ;[Red]\-#,##0.00\ "/>
  </numFmts>
  <fonts count="44">
    <font>
      <sz val="11"/>
      <color theme="1"/>
      <name val="等线"/>
      <charset val="134"/>
      <scheme val="minor"/>
    </font>
    <font>
      <sz val="11"/>
      <color indexed="8"/>
      <name val="Riviera Nights Light"/>
      <charset val="134"/>
    </font>
    <font>
      <sz val="14"/>
      <color indexed="8"/>
      <name val="Riviera Nights Light"/>
      <charset val="134"/>
    </font>
    <font>
      <b/>
      <sz val="14"/>
      <color indexed="8"/>
      <name val="Riviera Nights Light"/>
      <charset val="134"/>
    </font>
    <font>
      <b/>
      <sz val="14"/>
      <color indexed="9"/>
      <name val="Riviera Nights Light"/>
      <charset val="134"/>
    </font>
    <font>
      <sz val="14"/>
      <name val="Riviera Nights Light"/>
      <charset val="134"/>
    </font>
    <font>
      <b/>
      <sz val="14"/>
      <color theme="1"/>
      <name val="宋体"/>
      <charset val="134"/>
    </font>
    <font>
      <sz val="14"/>
      <color indexed="8"/>
      <name val="Noto Sans SC Light"/>
      <charset val="134"/>
    </font>
    <font>
      <b/>
      <sz val="14"/>
      <color rgb="FF000000"/>
      <name val="Riviera Nights Light"/>
      <charset val="134"/>
    </font>
    <font>
      <b/>
      <sz val="14"/>
      <color rgb="FFFFFFFF"/>
      <name val="Riviera Nights Light"/>
      <charset val="134"/>
    </font>
    <font>
      <sz val="14"/>
      <color indexed="8"/>
      <name val="宋体"/>
      <charset val="134"/>
    </font>
    <font>
      <b/>
      <sz val="14"/>
      <color rgb="FFFF0000"/>
      <name val="Riviera Nights Light"/>
      <charset val="134"/>
    </font>
    <font>
      <sz val="14"/>
      <color theme="1"/>
      <name val="宋体"/>
      <charset val="134"/>
    </font>
    <font>
      <sz val="14"/>
      <name val="Noto Sans SC Light"/>
      <charset val="134"/>
    </font>
    <font>
      <b/>
      <sz val="10"/>
      <color indexed="8"/>
      <name val="Riviera Nights Light"/>
      <charset val="134"/>
    </font>
    <font>
      <b/>
      <sz val="14"/>
      <color indexed="9"/>
      <name val="Noto Sans SC Light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4"/>
      <color indexed="8"/>
      <name val="Noto Sans SC Light"/>
      <charset val="134"/>
    </font>
    <font>
      <b/>
      <sz val="14"/>
      <color rgb="FF000000"/>
      <name val="Noto Sans SC Light"/>
      <charset val="134"/>
    </font>
    <font>
      <b/>
      <sz val="14"/>
      <color rgb="FFFFFFFF"/>
      <name val="Noto Sans SC Light"/>
      <charset val="134"/>
    </font>
    <font>
      <b/>
      <sz val="14"/>
      <color rgb="FFFF0000"/>
      <name val="Noto Sans SC Light"/>
      <charset val="134"/>
    </font>
    <font>
      <b/>
      <sz val="14"/>
      <color indexed="9"/>
      <name val="宋体"/>
      <charset val="134"/>
    </font>
    <font>
      <b/>
      <sz val="14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3" tint="0.599993896298105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2" borderId="17" applyNumberFormat="0" applyAlignment="0" applyProtection="0">
      <alignment vertical="center"/>
    </xf>
    <xf numFmtId="0" fontId="25" fillId="13" borderId="18" applyNumberFormat="0" applyAlignment="0" applyProtection="0">
      <alignment vertical="center"/>
    </xf>
    <xf numFmtId="0" fontId="26" fillId="13" borderId="17" applyNumberFormat="0" applyAlignment="0" applyProtection="0">
      <alignment vertical="center"/>
    </xf>
    <xf numFmtId="0" fontId="27" fillId="14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176" fontId="36" fillId="0" borderId="0">
      <alignment vertical="center"/>
    </xf>
    <xf numFmtId="0" fontId="37" fillId="0" borderId="0">
      <alignment vertical="center"/>
    </xf>
    <xf numFmtId="43" fontId="36" fillId="0" borderId="0" applyFont="0" applyFill="0" applyBorder="0" applyAlignment="0" applyProtection="0">
      <alignment vertical="center"/>
    </xf>
  </cellStyleXfs>
  <cellXfs count="10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6" fontId="3" fillId="2" borderId="1" xfId="50" applyFont="1" applyFill="1" applyBorder="1" applyAlignment="1">
      <alignment horizontal="left" vertical="center"/>
    </xf>
    <xf numFmtId="176" fontId="3" fillId="2" borderId="2" xfId="50" applyFont="1" applyFill="1" applyBorder="1" applyAlignment="1">
      <alignment horizontal="left" vertical="center"/>
    </xf>
    <xf numFmtId="176" fontId="3" fillId="2" borderId="3" xfId="50" applyFont="1" applyFill="1" applyBorder="1" applyAlignment="1">
      <alignment horizontal="left" vertical="center"/>
    </xf>
    <xf numFmtId="176" fontId="3" fillId="2" borderId="4" xfId="50" applyFont="1" applyFill="1" applyBorder="1" applyAlignment="1">
      <alignment horizontal="left" vertical="center"/>
    </xf>
    <xf numFmtId="176" fontId="3" fillId="2" borderId="0" xfId="50" applyFont="1" applyFill="1" applyAlignment="1">
      <alignment horizontal="left" vertical="center"/>
    </xf>
    <xf numFmtId="176" fontId="3" fillId="2" borderId="5" xfId="5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14" fontId="2" fillId="2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177" fontId="2" fillId="2" borderId="5" xfId="0" applyNumberFormat="1" applyFont="1" applyFill="1" applyBorder="1" applyAlignment="1">
      <alignment vertical="center" wrapText="1"/>
    </xf>
    <xf numFmtId="177" fontId="2" fillId="2" borderId="5" xfId="0" applyNumberFormat="1" applyFont="1" applyFill="1" applyBorder="1" applyAlignment="1">
      <alignment vertical="center"/>
    </xf>
    <xf numFmtId="0" fontId="2" fillId="3" borderId="0" xfId="0" applyFont="1" applyFill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0" fontId="4" fillId="4" borderId="9" xfId="49" applyFont="1" applyFill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176" fontId="3" fillId="0" borderId="9" xfId="50" applyFont="1" applyBorder="1" applyAlignment="1">
      <alignment horizontal="left" vertical="center" wrapText="1"/>
    </xf>
    <xf numFmtId="176" fontId="3" fillId="0" borderId="9" xfId="50" applyFont="1" applyBorder="1" applyAlignment="1">
      <alignment horizontal="left" vertical="center"/>
    </xf>
    <xf numFmtId="40" fontId="2" fillId="5" borderId="9" xfId="51" applyNumberFormat="1" applyFont="1" applyFill="1" applyBorder="1" applyAlignment="1">
      <alignment horizontal="right" vertical="center" wrapText="1"/>
    </xf>
    <xf numFmtId="40" fontId="3" fillId="0" borderId="9" xfId="51" applyNumberFormat="1" applyFont="1" applyBorder="1" applyAlignment="1">
      <alignment vertical="center" wrapText="1"/>
    </xf>
    <xf numFmtId="176" fontId="2" fillId="0" borderId="9" xfId="50" applyFont="1" applyBorder="1" applyAlignment="1">
      <alignment vertical="center" wrapText="1"/>
    </xf>
    <xf numFmtId="176" fontId="3" fillId="6" borderId="9" xfId="50" applyFont="1" applyFill="1" applyBorder="1" applyAlignment="1">
      <alignment horizontal="left" vertical="center" wrapText="1"/>
    </xf>
    <xf numFmtId="176" fontId="3" fillId="6" borderId="9" xfId="50" applyFont="1" applyFill="1" applyBorder="1" applyAlignment="1">
      <alignment horizontal="left" vertical="center"/>
    </xf>
    <xf numFmtId="40" fontId="2" fillId="6" borderId="10" xfId="51" applyNumberFormat="1" applyFont="1" applyFill="1" applyBorder="1" applyAlignment="1">
      <alignment horizontal="right" vertical="center" wrapText="1"/>
    </xf>
    <xf numFmtId="40" fontId="2" fillId="6" borderId="11" xfId="51" applyNumberFormat="1" applyFont="1" applyFill="1" applyBorder="1" applyAlignment="1">
      <alignment horizontal="right" vertical="center" wrapText="1"/>
    </xf>
    <xf numFmtId="40" fontId="2" fillId="6" borderId="9" xfId="51" applyNumberFormat="1" applyFont="1" applyFill="1" applyBorder="1" applyAlignment="1">
      <alignment horizontal="right" vertical="center" wrapText="1"/>
    </xf>
    <xf numFmtId="176" fontId="3" fillId="7" borderId="9" xfId="50" applyFont="1" applyFill="1" applyBorder="1" applyAlignment="1">
      <alignment horizontal="center" vertical="center" wrapText="1"/>
    </xf>
    <xf numFmtId="176" fontId="3" fillId="7" borderId="9" xfId="50" applyFont="1" applyFill="1" applyBorder="1" applyAlignment="1">
      <alignment horizontal="center" vertical="center"/>
    </xf>
    <xf numFmtId="40" fontId="3" fillId="8" borderId="9" xfId="52" applyNumberFormat="1" applyFont="1" applyFill="1" applyBorder="1" applyAlignment="1">
      <alignment horizontal="right" vertical="center" wrapText="1"/>
    </xf>
    <xf numFmtId="40" fontId="3" fillId="8" borderId="9" xfId="49" applyNumberFormat="1" applyFont="1" applyFill="1" applyBorder="1" applyAlignment="1">
      <alignment vertical="center" wrapText="1"/>
    </xf>
    <xf numFmtId="178" fontId="3" fillId="8" borderId="9" xfId="49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177" fontId="2" fillId="5" borderId="5" xfId="0" applyNumberFormat="1" applyFont="1" applyFill="1" applyBorder="1" applyAlignment="1">
      <alignment horizontal="center" vertical="center"/>
    </xf>
    <xf numFmtId="40" fontId="4" fillId="4" borderId="9" xfId="49" applyNumberFormat="1" applyFont="1" applyFill="1" applyBorder="1" applyAlignment="1">
      <alignment horizontal="center" vertical="center" wrapText="1"/>
    </xf>
    <xf numFmtId="0" fontId="4" fillId="4" borderId="9" xfId="49" applyFont="1" applyFill="1" applyBorder="1" applyAlignment="1">
      <alignment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left" vertical="center" wrapText="1"/>
    </xf>
    <xf numFmtId="40" fontId="2" fillId="0" borderId="9" xfId="51" applyNumberFormat="1" applyFont="1" applyBorder="1" applyAlignment="1">
      <alignment vertical="center" wrapText="1"/>
    </xf>
    <xf numFmtId="0" fontId="2" fillId="2" borderId="9" xfId="49" applyFont="1" applyFill="1" applyBorder="1" applyAlignment="1">
      <alignment horizontal="center" vertical="center" wrapText="1"/>
    </xf>
    <xf numFmtId="38" fontId="5" fillId="0" borderId="9" xfId="49" applyNumberFormat="1" applyFont="1" applyBorder="1" applyAlignment="1">
      <alignment horizontal="center" vertical="center" wrapText="1"/>
    </xf>
    <xf numFmtId="40" fontId="2" fillId="2" borderId="9" xfId="49" applyNumberFormat="1" applyFont="1" applyFill="1" applyBorder="1" applyAlignment="1">
      <alignment horizontal="right" vertical="center" wrapText="1"/>
    </xf>
    <xf numFmtId="176" fontId="6" fillId="2" borderId="9" xfId="50" applyFont="1" applyFill="1" applyBorder="1" applyAlignment="1">
      <alignment horizontal="left" vertical="center" wrapText="1"/>
    </xf>
    <xf numFmtId="179" fontId="2" fillId="0" borderId="0" xfId="0" applyNumberFormat="1" applyFont="1" applyAlignment="1">
      <alignment vertical="center"/>
    </xf>
    <xf numFmtId="176" fontId="3" fillId="7" borderId="9" xfId="50" applyFont="1" applyFill="1" applyBorder="1">
      <alignment vertical="center"/>
    </xf>
    <xf numFmtId="40" fontId="3" fillId="8" borderId="9" xfId="49" applyNumberFormat="1" applyFont="1" applyFill="1" applyBorder="1" applyAlignment="1">
      <alignment horizontal="right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2" fillId="0" borderId="12" xfId="49" applyFont="1" applyBorder="1" applyAlignment="1">
      <alignment horizontal="center" vertical="center" wrapText="1"/>
    </xf>
    <xf numFmtId="0" fontId="7" fillId="0" borderId="9" xfId="49" applyFont="1" applyBorder="1" applyAlignment="1">
      <alignment horizontal="left" vertical="center" wrapText="1"/>
    </xf>
    <xf numFmtId="40" fontId="5" fillId="0" borderId="9" xfId="49" applyNumberFormat="1" applyFont="1" applyBorder="1" applyAlignment="1">
      <alignment horizontal="right" vertical="center" wrapText="1"/>
    </xf>
    <xf numFmtId="0" fontId="2" fillId="0" borderId="9" xfId="49" applyFont="1" applyBorder="1" applyAlignment="1">
      <alignment vertical="center" wrapText="1"/>
    </xf>
    <xf numFmtId="176" fontId="8" fillId="7" borderId="9" xfId="50" applyFont="1" applyFill="1" applyBorder="1" applyAlignment="1">
      <alignment vertical="center" wrapText="1"/>
    </xf>
    <xf numFmtId="0" fontId="9" fillId="4" borderId="9" xfId="49" applyFont="1" applyFill="1" applyBorder="1" applyAlignment="1">
      <alignment horizontal="center" vertical="center" wrapText="1"/>
    </xf>
    <xf numFmtId="40" fontId="2" fillId="0" borderId="9" xfId="49" applyNumberFormat="1" applyFont="1" applyBorder="1" applyAlignment="1">
      <alignment horizontal="right" vertical="center" wrapText="1"/>
    </xf>
    <xf numFmtId="176" fontId="2" fillId="5" borderId="4" xfId="50" applyFont="1" applyFill="1" applyBorder="1">
      <alignment vertical="center"/>
    </xf>
    <xf numFmtId="0" fontId="2" fillId="5" borderId="9" xfId="49" applyFont="1" applyFill="1" applyBorder="1" applyAlignment="1">
      <alignment horizontal="center" vertical="center" wrapText="1"/>
    </xf>
    <xf numFmtId="0" fontId="10" fillId="0" borderId="9" xfId="49" applyFont="1" applyBorder="1" applyAlignment="1">
      <alignment horizontal="left" vertical="center" wrapText="1"/>
    </xf>
    <xf numFmtId="0" fontId="10" fillId="5" borderId="9" xfId="49" applyFont="1" applyFill="1" applyBorder="1" applyAlignment="1">
      <alignment vertical="center" wrapText="1"/>
    </xf>
    <xf numFmtId="176" fontId="11" fillId="7" borderId="9" xfId="50" applyFont="1" applyFill="1" applyBorder="1" applyAlignment="1">
      <alignment vertical="center" wrapText="1"/>
    </xf>
    <xf numFmtId="40" fontId="2" fillId="2" borderId="9" xfId="51" applyNumberFormat="1" applyFont="1" applyFill="1" applyBorder="1" applyAlignment="1">
      <alignment vertical="center" wrapText="1"/>
    </xf>
    <xf numFmtId="176" fontId="12" fillId="2" borderId="9" xfId="50" applyFont="1" applyFill="1" applyBorder="1" applyAlignment="1">
      <alignment horizontal="left" vertical="center" wrapText="1"/>
    </xf>
    <xf numFmtId="0" fontId="10" fillId="2" borderId="9" xfId="49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176" fontId="3" fillId="7" borderId="9" xfId="50" applyFont="1" applyFill="1" applyBorder="1" applyAlignment="1">
      <alignment vertical="center" wrapText="1"/>
    </xf>
    <xf numFmtId="176" fontId="3" fillId="2" borderId="10" xfId="50" applyFont="1" applyFill="1" applyBorder="1" applyAlignment="1">
      <alignment horizontal="center" vertical="center" wrapText="1"/>
    </xf>
    <xf numFmtId="176" fontId="3" fillId="2" borderId="13" xfId="50" applyFont="1" applyFill="1" applyBorder="1" applyAlignment="1">
      <alignment horizontal="center" vertical="center" wrapText="1"/>
    </xf>
    <xf numFmtId="176" fontId="3" fillId="2" borderId="11" xfId="50" applyFont="1" applyFill="1" applyBorder="1" applyAlignment="1">
      <alignment horizontal="center" vertical="center" wrapText="1"/>
    </xf>
    <xf numFmtId="0" fontId="13" fillId="0" borderId="9" xfId="49" applyFont="1" applyBorder="1" applyAlignment="1">
      <alignment horizontal="left" vertical="center" wrapText="1"/>
    </xf>
    <xf numFmtId="0" fontId="5" fillId="0" borderId="9" xfId="49" applyFont="1" applyBorder="1" applyAlignment="1">
      <alignment horizontal="center" vertical="center" wrapText="1"/>
    </xf>
    <xf numFmtId="0" fontId="5" fillId="0" borderId="9" xfId="49" applyFont="1" applyBorder="1" applyAlignment="1">
      <alignment horizontal="left" vertical="center" wrapText="1"/>
    </xf>
    <xf numFmtId="176" fontId="2" fillId="2" borderId="9" xfId="50" applyFont="1" applyFill="1" applyBorder="1" applyAlignment="1">
      <alignment vertical="center" wrapText="1"/>
    </xf>
    <xf numFmtId="40" fontId="7" fillId="2" borderId="9" xfId="49" applyNumberFormat="1" applyFont="1" applyFill="1" applyBorder="1" applyAlignment="1">
      <alignment horizontal="right" vertical="center" wrapText="1"/>
    </xf>
    <xf numFmtId="176" fontId="12" fillId="2" borderId="9" xfId="50" applyFont="1" applyFill="1" applyBorder="1" applyAlignment="1">
      <alignment vertical="center" wrapText="1"/>
    </xf>
    <xf numFmtId="0" fontId="7" fillId="0" borderId="9" xfId="49" applyFont="1" applyBorder="1" applyAlignment="1">
      <alignment horizontal="center" vertical="center" wrapText="1"/>
    </xf>
    <xf numFmtId="40" fontId="7" fillId="0" borderId="9" xfId="49" applyNumberFormat="1" applyFont="1" applyBorder="1" applyAlignment="1">
      <alignment horizontal="right" vertical="center" wrapText="1"/>
    </xf>
    <xf numFmtId="40" fontId="14" fillId="8" borderId="9" xfId="49" applyNumberFormat="1" applyFont="1" applyFill="1" applyBorder="1" applyAlignment="1">
      <alignment horizontal="right" vertical="center" wrapText="1"/>
    </xf>
    <xf numFmtId="176" fontId="14" fillId="2" borderId="9" xfId="50" applyFont="1" applyFill="1" applyBorder="1" applyAlignment="1">
      <alignment vertical="center" wrapText="1"/>
    </xf>
    <xf numFmtId="176" fontId="14" fillId="2" borderId="9" xfId="50" applyFont="1" applyFill="1" applyBorder="1">
      <alignment vertical="center"/>
    </xf>
    <xf numFmtId="40" fontId="14" fillId="9" borderId="9" xfId="49" applyNumberFormat="1" applyFont="1" applyFill="1" applyBorder="1" applyAlignment="1">
      <alignment horizontal="right" vertical="center" wrapText="1"/>
    </xf>
    <xf numFmtId="0" fontId="4" fillId="10" borderId="9" xfId="49" applyFont="1" applyFill="1" applyBorder="1" applyAlignment="1">
      <alignment horizontal="center" vertical="center" wrapText="1"/>
    </xf>
    <xf numFmtId="0" fontId="4" fillId="10" borderId="10" xfId="49" applyFont="1" applyFill="1" applyBorder="1" applyAlignment="1">
      <alignment horizontal="left" vertical="center" wrapText="1"/>
    </xf>
    <xf numFmtId="0" fontId="4" fillId="10" borderId="13" xfId="49" applyFont="1" applyFill="1" applyBorder="1" applyAlignment="1">
      <alignment horizontal="left" vertical="center" wrapText="1"/>
    </xf>
    <xf numFmtId="0" fontId="4" fillId="10" borderId="11" xfId="49" applyFont="1" applyFill="1" applyBorder="1" applyAlignment="1">
      <alignment horizontal="left" vertical="center" wrapText="1"/>
    </xf>
    <xf numFmtId="176" fontId="10" fillId="0" borderId="9" xfId="50" applyFont="1" applyBorder="1" applyAlignment="1">
      <alignment vertical="center" wrapText="1"/>
    </xf>
    <xf numFmtId="176" fontId="10" fillId="2" borderId="9" xfId="50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15" fillId="10" borderId="10" xfId="49" applyFont="1" applyFill="1" applyBorder="1" applyAlignment="1">
      <alignment horizontal="left" vertical="center" wrapText="1"/>
    </xf>
    <xf numFmtId="49" fontId="2" fillId="0" borderId="9" xfId="49" applyNumberFormat="1" applyFont="1" applyBorder="1" applyAlignment="1">
      <alignment horizontal="center" vertical="center" wrapText="1"/>
    </xf>
    <xf numFmtId="0" fontId="2" fillId="0" borderId="9" xfId="49" applyFont="1" applyBorder="1" applyAlignment="1">
      <alignment horizontal="left" vertical="center" wrapText="1"/>
    </xf>
    <xf numFmtId="9" fontId="2" fillId="0" borderId="9" xfId="49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" xfId="49"/>
    <cellStyle name="常规 14" xfId="50"/>
    <cellStyle name="常规 9" xfId="51"/>
    <cellStyle name="千位分隔 2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1"/>
  <sheetViews>
    <sheetView tabSelected="1" zoomScale="55" zoomScaleNormal="55" zoomScalePageLayoutView="55" workbookViewId="0">
      <selection activeCell="B6" sqref="B6"/>
    </sheetView>
  </sheetViews>
  <sheetFormatPr defaultColWidth="9" defaultRowHeight="17.4"/>
  <cols>
    <col min="1" max="1" width="18.3333333333333" style="3" customWidth="1"/>
    <col min="2" max="2" width="48.0833333333333" style="3" customWidth="1"/>
    <col min="3" max="3" width="19.4166666666667" style="3" customWidth="1"/>
    <col min="4" max="4" width="21.4166666666667" style="3" customWidth="1"/>
    <col min="5" max="5" width="7.83333333333333" style="3" customWidth="1"/>
    <col min="6" max="6" width="21.4166666666667" style="3" customWidth="1"/>
    <col min="7" max="7" width="96.4166666666667" style="3" customWidth="1"/>
    <col min="8" max="8" width="14.4166666666667" style="3" customWidth="1"/>
    <col min="9" max="9" width="12.4166666666667" style="3" customWidth="1"/>
    <col min="10" max="10" width="9" style="3"/>
    <col min="11" max="11" width="13.0833333333333" style="3" customWidth="1"/>
    <col min="12" max="16384" width="9" style="3"/>
  </cols>
  <sheetData>
    <row r="1" spans="1:7">
      <c r="A1" s="4" t="s">
        <v>0</v>
      </c>
      <c r="B1" s="5"/>
      <c r="C1" s="5"/>
      <c r="D1" s="5"/>
      <c r="E1" s="5"/>
      <c r="F1" s="5"/>
      <c r="G1" s="6"/>
    </row>
    <row r="2" ht="25" customHeight="1" spans="1:7">
      <c r="A2" s="7"/>
      <c r="B2" s="8"/>
      <c r="C2" s="8"/>
      <c r="D2" s="8"/>
      <c r="E2" s="8"/>
      <c r="F2" s="8"/>
      <c r="G2" s="9"/>
    </row>
    <row r="3" ht="25" customHeight="1" spans="1:7">
      <c r="A3" s="10"/>
      <c r="B3" s="11" t="s">
        <v>1</v>
      </c>
      <c r="C3" s="12"/>
      <c r="D3" s="11"/>
      <c r="E3" s="13"/>
      <c r="F3" s="13"/>
      <c r="G3" s="14"/>
    </row>
    <row r="4" ht="25" customHeight="1" spans="1:7">
      <c r="A4" s="10"/>
      <c r="B4" s="11" t="s">
        <v>2</v>
      </c>
      <c r="C4" s="12"/>
      <c r="D4" s="11"/>
      <c r="E4" s="13"/>
      <c r="F4" s="13"/>
      <c r="G4" s="14"/>
    </row>
    <row r="5" ht="25" customHeight="1" spans="1:7">
      <c r="A5" s="10"/>
      <c r="B5" s="11" t="s">
        <v>3</v>
      </c>
      <c r="C5" s="12"/>
      <c r="D5" s="15"/>
      <c r="E5" s="13"/>
      <c r="F5" s="13"/>
      <c r="G5" s="14"/>
    </row>
    <row r="6" spans="1:7">
      <c r="A6" s="10"/>
      <c r="B6" s="16" t="s">
        <v>4</v>
      </c>
      <c r="C6" s="12"/>
      <c r="D6" s="17"/>
      <c r="E6" s="17"/>
      <c r="F6" s="17"/>
      <c r="G6" s="18"/>
    </row>
    <row r="7" spans="1:7">
      <c r="A7" s="10"/>
      <c r="B7" s="16" t="s">
        <v>5</v>
      </c>
      <c r="C7" s="12"/>
      <c r="D7" s="17"/>
      <c r="E7" s="12"/>
      <c r="F7" s="12"/>
      <c r="G7" s="19"/>
    </row>
    <row r="8" spans="1:7">
      <c r="A8" s="10"/>
      <c r="B8" s="20" t="s">
        <v>6</v>
      </c>
      <c r="C8" s="20"/>
      <c r="D8" s="20"/>
      <c r="E8" s="20"/>
      <c r="F8" s="20"/>
      <c r="G8" s="21"/>
    </row>
    <row r="9" spans="1:7">
      <c r="A9" s="22"/>
      <c r="B9" s="23"/>
      <c r="C9" s="24"/>
      <c r="D9" s="23"/>
      <c r="E9" s="25"/>
      <c r="F9" s="25"/>
      <c r="G9" s="26"/>
    </row>
    <row r="10" ht="34.8" spans="1:7">
      <c r="A10" s="27"/>
      <c r="B10" s="27" t="s">
        <v>7</v>
      </c>
      <c r="C10" s="27"/>
      <c r="D10" s="27" t="s">
        <v>8</v>
      </c>
      <c r="E10" s="27"/>
      <c r="F10" s="27" t="s">
        <v>9</v>
      </c>
      <c r="G10" s="27" t="s">
        <v>10</v>
      </c>
    </row>
    <row r="11" ht="42.75" customHeight="1" spans="1:7">
      <c r="A11" s="28" t="s">
        <v>11</v>
      </c>
      <c r="B11" s="29" t="s">
        <v>12</v>
      </c>
      <c r="C11" s="30"/>
      <c r="D11" s="31">
        <f>F27</f>
        <v>32500</v>
      </c>
      <c r="E11" s="31"/>
      <c r="F11" s="32"/>
      <c r="G11" s="33"/>
    </row>
    <row r="12" ht="42.75" customHeight="1" spans="1:7">
      <c r="A12" s="28" t="s">
        <v>13</v>
      </c>
      <c r="B12" s="29" t="s">
        <v>14</v>
      </c>
      <c r="C12" s="30"/>
      <c r="D12" s="31">
        <f>F31</f>
        <v>50000</v>
      </c>
      <c r="E12" s="31"/>
      <c r="F12" s="32"/>
      <c r="G12" s="33"/>
    </row>
    <row r="13" ht="42.75" customHeight="1" spans="1:7">
      <c r="A13" s="28" t="s">
        <v>15</v>
      </c>
      <c r="B13" s="29" t="s">
        <v>16</v>
      </c>
      <c r="C13" s="30"/>
      <c r="D13" s="31">
        <f>F35</f>
        <v>20000</v>
      </c>
      <c r="E13" s="31"/>
      <c r="F13" s="32"/>
      <c r="G13" s="33"/>
    </row>
    <row r="14" ht="42.75" customHeight="1" spans="1:7">
      <c r="A14" s="28" t="s">
        <v>17</v>
      </c>
      <c r="B14" s="29" t="s">
        <v>18</v>
      </c>
      <c r="C14" s="30"/>
      <c r="D14" s="31">
        <f>F39</f>
        <v>3000</v>
      </c>
      <c r="E14" s="31"/>
      <c r="F14" s="32"/>
      <c r="G14" s="33"/>
    </row>
    <row r="15" ht="42.75" customHeight="1" spans="1:7">
      <c r="A15" s="28" t="s">
        <v>19</v>
      </c>
      <c r="B15" s="29" t="s">
        <v>20</v>
      </c>
      <c r="C15" s="30"/>
      <c r="D15" s="31">
        <f>F55</f>
        <v>126800</v>
      </c>
      <c r="E15" s="31"/>
      <c r="F15" s="32"/>
      <c r="G15" s="33"/>
    </row>
    <row r="16" ht="42.75" customHeight="1" spans="1:7">
      <c r="A16" s="28" t="s">
        <v>21</v>
      </c>
      <c r="B16" s="29" t="s">
        <v>22</v>
      </c>
      <c r="C16" s="30"/>
      <c r="D16" s="31">
        <f>F59</f>
        <v>4000</v>
      </c>
      <c r="E16" s="31"/>
      <c r="F16" s="32"/>
      <c r="G16" s="33"/>
    </row>
    <row r="17" ht="42.75" customHeight="1" spans="1:7">
      <c r="A17" s="28" t="s">
        <v>23</v>
      </c>
      <c r="B17" s="29" t="s">
        <v>24</v>
      </c>
      <c r="C17" s="30"/>
      <c r="D17" s="31">
        <f>F66</f>
        <v>8700</v>
      </c>
      <c r="E17" s="31"/>
      <c r="F17" s="32"/>
      <c r="G17" s="33"/>
    </row>
    <row r="18" ht="42.75" customHeight="1" spans="1:7">
      <c r="A18" s="28" t="s">
        <v>25</v>
      </c>
      <c r="B18" s="29" t="s">
        <v>26</v>
      </c>
      <c r="C18" s="30"/>
      <c r="D18" s="31">
        <f>F82</f>
        <v>8998</v>
      </c>
      <c r="E18" s="31"/>
      <c r="F18" s="32"/>
      <c r="G18" s="33"/>
    </row>
    <row r="19" ht="42.75" customHeight="1" spans="1:7">
      <c r="A19" s="28" t="s">
        <v>27</v>
      </c>
      <c r="B19" s="29" t="s">
        <v>28</v>
      </c>
      <c r="C19" s="30"/>
      <c r="D19" s="31">
        <f>F92</f>
        <v>68800</v>
      </c>
      <c r="E19" s="31"/>
      <c r="F19" s="32"/>
      <c r="G19" s="33"/>
    </row>
    <row r="20" ht="42.75" customHeight="1" spans="1:7">
      <c r="A20" s="28" t="s">
        <v>29</v>
      </c>
      <c r="B20" s="29" t="s">
        <v>30</v>
      </c>
      <c r="C20" s="30"/>
      <c r="D20" s="31">
        <f>F97</f>
        <v>36000</v>
      </c>
      <c r="E20" s="31"/>
      <c r="F20" s="32"/>
      <c r="G20" s="33"/>
    </row>
    <row r="21" ht="42.75" customHeight="1" spans="1:7">
      <c r="A21" s="28"/>
      <c r="B21" s="34" t="s">
        <v>31</v>
      </c>
      <c r="C21" s="35"/>
      <c r="D21" s="36">
        <f>SUM(D11:D20)</f>
        <v>358798</v>
      </c>
      <c r="E21" s="37"/>
      <c r="F21" s="32"/>
      <c r="G21" s="33"/>
    </row>
    <row r="22" ht="42.75" customHeight="1" spans="1:7">
      <c r="A22" s="28"/>
      <c r="B22" s="34" t="s">
        <v>32</v>
      </c>
      <c r="C22" s="35"/>
      <c r="D22" s="38">
        <f>D21*6%</f>
        <v>21527.88</v>
      </c>
      <c r="E22" s="38"/>
      <c r="F22" s="32"/>
      <c r="G22" s="33"/>
    </row>
    <row r="23" spans="1:7">
      <c r="A23" s="39" t="s">
        <v>33</v>
      </c>
      <c r="B23" s="40"/>
      <c r="C23" s="40"/>
      <c r="D23" s="41">
        <f>D21+D22</f>
        <v>380325.88</v>
      </c>
      <c r="E23" s="41"/>
      <c r="F23" s="42"/>
      <c r="G23" s="43"/>
    </row>
    <row r="24" spans="1:7">
      <c r="A24" s="44" t="s">
        <v>34</v>
      </c>
      <c r="B24" s="45"/>
      <c r="C24" s="46"/>
      <c r="D24" s="45"/>
      <c r="E24" s="47"/>
      <c r="F24" s="47"/>
      <c r="G24" s="48"/>
    </row>
    <row r="25" ht="69.6" spans="1:7">
      <c r="A25" s="27" t="s">
        <v>35</v>
      </c>
      <c r="B25" s="27" t="s">
        <v>7</v>
      </c>
      <c r="C25" s="49" t="s">
        <v>36</v>
      </c>
      <c r="D25" s="50" t="s">
        <v>37</v>
      </c>
      <c r="E25" s="50" t="s">
        <v>38</v>
      </c>
      <c r="F25" s="49" t="s">
        <v>39</v>
      </c>
      <c r="G25" s="27" t="s">
        <v>10</v>
      </c>
    </row>
    <row r="26" ht="85.5" customHeight="1" spans="1:8">
      <c r="A26" s="51">
        <v>1</v>
      </c>
      <c r="B26" s="52" t="s">
        <v>40</v>
      </c>
      <c r="C26" s="53">
        <v>650</v>
      </c>
      <c r="D26" s="54">
        <v>1</v>
      </c>
      <c r="E26" s="55">
        <v>50</v>
      </c>
      <c r="F26" s="56">
        <f t="shared" ref="F26" si="0">C26*D26*E26</f>
        <v>32500</v>
      </c>
      <c r="G26" s="57" t="s">
        <v>41</v>
      </c>
      <c r="H26" s="58"/>
    </row>
    <row r="27" ht="25.5" customHeight="1" spans="1:7">
      <c r="A27" s="59" t="s">
        <v>42</v>
      </c>
      <c r="B27" s="59"/>
      <c r="C27" s="59"/>
      <c r="D27" s="59"/>
      <c r="E27" s="59"/>
      <c r="F27" s="60">
        <f>SUM(F26:F26)</f>
        <v>32500</v>
      </c>
      <c r="G27" s="60"/>
    </row>
    <row r="28" ht="25" customHeight="1" spans="1:7">
      <c r="A28" s="61"/>
      <c r="B28" s="62"/>
      <c r="C28" s="62"/>
      <c r="D28" s="62"/>
      <c r="E28" s="62"/>
      <c r="F28" s="62"/>
      <c r="G28" s="63"/>
    </row>
    <row r="29" ht="87" spans="1:7">
      <c r="A29" s="27" t="s">
        <v>43</v>
      </c>
      <c r="B29" s="27" t="s">
        <v>7</v>
      </c>
      <c r="C29" s="49" t="s">
        <v>36</v>
      </c>
      <c r="D29" s="50" t="s">
        <v>44</v>
      </c>
      <c r="E29" s="50" t="s">
        <v>45</v>
      </c>
      <c r="F29" s="49" t="s">
        <v>39</v>
      </c>
      <c r="G29" s="27" t="s">
        <v>10</v>
      </c>
    </row>
    <row r="30" ht="52.5" customHeight="1" spans="1:7">
      <c r="A30" s="64">
        <v>1</v>
      </c>
      <c r="B30" s="65" t="s">
        <v>46</v>
      </c>
      <c r="C30" s="66">
        <v>50000</v>
      </c>
      <c r="D30" s="55">
        <v>1</v>
      </c>
      <c r="E30" s="55">
        <v>1</v>
      </c>
      <c r="F30" s="66">
        <f>C30</f>
        <v>50000</v>
      </c>
      <c r="G30" s="67"/>
    </row>
    <row r="31" ht="25" customHeight="1" spans="1:7">
      <c r="A31" s="68" t="s">
        <v>47</v>
      </c>
      <c r="B31" s="59"/>
      <c r="C31" s="59"/>
      <c r="D31" s="59"/>
      <c r="E31" s="59"/>
      <c r="F31" s="60">
        <f>SUM(F30:F30)</f>
        <v>50000</v>
      </c>
      <c r="G31" s="60"/>
    </row>
    <row r="32" ht="25" customHeight="1" spans="1:7">
      <c r="A32" s="61"/>
      <c r="B32" s="62"/>
      <c r="C32" s="62"/>
      <c r="D32" s="62"/>
      <c r="E32" s="62"/>
      <c r="F32" s="62"/>
      <c r="G32" s="63"/>
    </row>
    <row r="33" ht="69.6" spans="1:7">
      <c r="A33" s="69" t="s">
        <v>48</v>
      </c>
      <c r="B33" s="27" t="s">
        <v>7</v>
      </c>
      <c r="C33" s="49" t="s">
        <v>36</v>
      </c>
      <c r="D33" s="50" t="s">
        <v>44</v>
      </c>
      <c r="E33" s="50" t="s">
        <v>49</v>
      </c>
      <c r="F33" s="49" t="s">
        <v>39</v>
      </c>
      <c r="G33" s="27" t="s">
        <v>10</v>
      </c>
    </row>
    <row r="34" ht="52.5" customHeight="1" spans="1:7">
      <c r="A34" s="51">
        <v>1</v>
      </c>
      <c r="B34" s="65" t="s">
        <v>50</v>
      </c>
      <c r="C34" s="53">
        <v>20000</v>
      </c>
      <c r="D34" s="51">
        <v>1</v>
      </c>
      <c r="E34" s="51">
        <v>1</v>
      </c>
      <c r="F34" s="70">
        <f>C34</f>
        <v>20000</v>
      </c>
      <c r="G34" s="33"/>
    </row>
    <row r="35" ht="30.75" customHeight="1" spans="1:7">
      <c r="A35" s="68" t="s">
        <v>51</v>
      </c>
      <c r="B35" s="59"/>
      <c r="C35" s="59"/>
      <c r="D35" s="59"/>
      <c r="E35" s="59"/>
      <c r="F35" s="60">
        <f>SUM(F34:F34)</f>
        <v>20000</v>
      </c>
      <c r="G35" s="60"/>
    </row>
    <row r="36" ht="25" customHeight="1" spans="1:7">
      <c r="A36" s="71"/>
      <c r="D36" s="62"/>
      <c r="E36" s="62"/>
      <c r="F36" s="62"/>
      <c r="G36" s="63"/>
    </row>
    <row r="37" ht="69.6" spans="1:7">
      <c r="A37" s="27" t="s">
        <v>52</v>
      </c>
      <c r="B37" s="27" t="s">
        <v>7</v>
      </c>
      <c r="C37" s="49" t="s">
        <v>36</v>
      </c>
      <c r="D37" s="50" t="s">
        <v>53</v>
      </c>
      <c r="E37" s="50" t="s">
        <v>49</v>
      </c>
      <c r="F37" s="49" t="s">
        <v>39</v>
      </c>
      <c r="G37" s="27" t="s">
        <v>10</v>
      </c>
    </row>
    <row r="38" ht="52.5" customHeight="1" spans="1:7">
      <c r="A38" s="72">
        <v>1</v>
      </c>
      <c r="B38" s="73" t="s">
        <v>54</v>
      </c>
      <c r="C38" s="70">
        <v>3000</v>
      </c>
      <c r="D38" s="51">
        <v>1</v>
      </c>
      <c r="E38" s="51">
        <v>1</v>
      </c>
      <c r="F38" s="70">
        <f>C38*D38*E38</f>
        <v>3000</v>
      </c>
      <c r="G38" s="74"/>
    </row>
    <row r="39" ht="25" customHeight="1" spans="1:7">
      <c r="A39" s="75" t="s">
        <v>55</v>
      </c>
      <c r="B39" s="59"/>
      <c r="C39" s="59"/>
      <c r="D39" s="59"/>
      <c r="E39" s="59"/>
      <c r="F39" s="60">
        <f>SUM(F38:F38)</f>
        <v>3000</v>
      </c>
      <c r="G39" s="60"/>
    </row>
    <row r="40" ht="25" customHeight="1" spans="1:7">
      <c r="A40" s="61"/>
      <c r="B40" s="62"/>
      <c r="C40" s="62"/>
      <c r="D40" s="62"/>
      <c r="E40" s="62"/>
      <c r="F40" s="62"/>
      <c r="G40" s="63"/>
    </row>
    <row r="41" ht="69.6" spans="1:7">
      <c r="A41" s="27" t="s">
        <v>56</v>
      </c>
      <c r="B41" s="27" t="s">
        <v>7</v>
      </c>
      <c r="C41" s="49" t="s">
        <v>36</v>
      </c>
      <c r="D41" s="50" t="s">
        <v>44</v>
      </c>
      <c r="E41" s="50" t="s">
        <v>57</v>
      </c>
      <c r="F41" s="49" t="s">
        <v>39</v>
      </c>
      <c r="G41" s="27" t="s">
        <v>10</v>
      </c>
    </row>
    <row r="42" ht="64.9" customHeight="1" spans="1:7">
      <c r="A42" s="51">
        <v>1</v>
      </c>
      <c r="B42" s="73" t="s">
        <v>58</v>
      </c>
      <c r="C42" s="76">
        <v>350</v>
      </c>
      <c r="D42" s="54">
        <v>18</v>
      </c>
      <c r="E42" s="54">
        <v>2</v>
      </c>
      <c r="F42" s="56">
        <f t="shared" ref="F42:F46" si="1">C42*D42*E42</f>
        <v>12600</v>
      </c>
      <c r="G42" s="77" t="s">
        <v>59</v>
      </c>
    </row>
    <row r="43" ht="64.9" customHeight="1" spans="1:7">
      <c r="A43" s="51">
        <v>2</v>
      </c>
      <c r="B43" s="73" t="s">
        <v>60</v>
      </c>
      <c r="C43" s="76">
        <v>8000</v>
      </c>
      <c r="D43" s="54">
        <v>1</v>
      </c>
      <c r="E43" s="54">
        <v>2</v>
      </c>
      <c r="F43" s="56">
        <f t="shared" si="1"/>
        <v>16000</v>
      </c>
      <c r="G43" s="77" t="s">
        <v>61</v>
      </c>
    </row>
    <row r="44" ht="64.9" customHeight="1" spans="1:7">
      <c r="A44" s="51">
        <v>3</v>
      </c>
      <c r="B44" s="73" t="s">
        <v>62</v>
      </c>
      <c r="C44" s="76">
        <v>600</v>
      </c>
      <c r="D44" s="54">
        <v>1</v>
      </c>
      <c r="E44" s="54">
        <v>2</v>
      </c>
      <c r="F44" s="56">
        <f t="shared" ref="F44" si="2">C44*D44*E44</f>
        <v>1200</v>
      </c>
      <c r="G44" s="77" t="s">
        <v>61</v>
      </c>
    </row>
    <row r="45" ht="64.9" customHeight="1" spans="1:7">
      <c r="A45" s="51">
        <v>4</v>
      </c>
      <c r="B45" s="73" t="s">
        <v>63</v>
      </c>
      <c r="C45" s="76">
        <v>800</v>
      </c>
      <c r="D45" s="54">
        <v>2</v>
      </c>
      <c r="E45" s="54">
        <v>2</v>
      </c>
      <c r="F45" s="56">
        <f t="shared" si="1"/>
        <v>3200</v>
      </c>
      <c r="G45" s="77" t="s">
        <v>64</v>
      </c>
    </row>
    <row r="46" ht="64.9" customHeight="1" spans="1:7">
      <c r="A46" s="51">
        <v>5</v>
      </c>
      <c r="B46" s="73" t="s">
        <v>65</v>
      </c>
      <c r="C46" s="76">
        <v>800</v>
      </c>
      <c r="D46" s="54">
        <v>4</v>
      </c>
      <c r="E46" s="54">
        <v>2</v>
      </c>
      <c r="F46" s="56">
        <f t="shared" si="1"/>
        <v>6400</v>
      </c>
      <c r="G46" s="77" t="s">
        <v>66</v>
      </c>
    </row>
    <row r="47" ht="64.9" customHeight="1" spans="1:7">
      <c r="A47" s="51">
        <v>6</v>
      </c>
      <c r="B47" s="73" t="s">
        <v>67</v>
      </c>
      <c r="C47" s="76">
        <v>150</v>
      </c>
      <c r="D47" s="54">
        <v>1</v>
      </c>
      <c r="E47" s="54">
        <v>60</v>
      </c>
      <c r="F47" s="56">
        <f t="shared" ref="F47:F54" si="3">C47*D47*E47</f>
        <v>9000</v>
      </c>
      <c r="G47" s="77" t="s">
        <v>68</v>
      </c>
    </row>
    <row r="48" ht="64.9" customHeight="1" spans="1:7">
      <c r="A48" s="51">
        <v>7</v>
      </c>
      <c r="B48" s="73" t="s">
        <v>69</v>
      </c>
      <c r="C48" s="76">
        <v>500</v>
      </c>
      <c r="D48" s="54">
        <v>1</v>
      </c>
      <c r="E48" s="54">
        <v>2</v>
      </c>
      <c r="F48" s="56">
        <f t="shared" si="3"/>
        <v>1000</v>
      </c>
      <c r="G48" s="77"/>
    </row>
    <row r="49" ht="64.9" customHeight="1" spans="1:7">
      <c r="A49" s="51">
        <v>8</v>
      </c>
      <c r="B49" s="73" t="s">
        <v>70</v>
      </c>
      <c r="C49" s="76">
        <v>300</v>
      </c>
      <c r="D49" s="54">
        <v>2</v>
      </c>
      <c r="E49" s="54">
        <v>2</v>
      </c>
      <c r="F49" s="56">
        <f t="shared" si="3"/>
        <v>1200</v>
      </c>
      <c r="G49" s="77"/>
    </row>
    <row r="50" ht="64.9" customHeight="1" spans="1:7">
      <c r="A50" s="51">
        <v>9</v>
      </c>
      <c r="B50" s="78" t="s">
        <v>71</v>
      </c>
      <c r="C50" s="76">
        <v>500</v>
      </c>
      <c r="D50" s="54">
        <v>5</v>
      </c>
      <c r="E50" s="54">
        <v>6</v>
      </c>
      <c r="F50" s="56">
        <f t="shared" si="3"/>
        <v>15000</v>
      </c>
      <c r="G50" s="77" t="s">
        <v>72</v>
      </c>
    </row>
    <row r="51" ht="64.9" customHeight="1" spans="1:7">
      <c r="A51" s="51">
        <v>10</v>
      </c>
      <c r="B51" s="78" t="s">
        <v>73</v>
      </c>
      <c r="C51" s="76">
        <v>300</v>
      </c>
      <c r="D51" s="54">
        <v>20</v>
      </c>
      <c r="E51" s="54">
        <v>6</v>
      </c>
      <c r="F51" s="56">
        <f t="shared" si="3"/>
        <v>36000</v>
      </c>
      <c r="G51" s="77" t="s">
        <v>74</v>
      </c>
    </row>
    <row r="52" ht="64.9" customHeight="1" spans="1:7">
      <c r="A52" s="51">
        <v>11</v>
      </c>
      <c r="B52" s="78" t="s">
        <v>75</v>
      </c>
      <c r="C52" s="76">
        <v>500</v>
      </c>
      <c r="D52" s="54">
        <v>2</v>
      </c>
      <c r="E52" s="54">
        <v>6</v>
      </c>
      <c r="F52" s="56">
        <f t="shared" si="3"/>
        <v>6000</v>
      </c>
      <c r="G52" s="77" t="s">
        <v>76</v>
      </c>
    </row>
    <row r="53" ht="64.9" customHeight="1" spans="1:8">
      <c r="A53" s="51">
        <v>12</v>
      </c>
      <c r="B53" s="78" t="s">
        <v>77</v>
      </c>
      <c r="C53" s="76">
        <v>900</v>
      </c>
      <c r="D53" s="54">
        <v>3</v>
      </c>
      <c r="E53" s="54">
        <v>6</v>
      </c>
      <c r="F53" s="56">
        <f t="shared" ref="F53" si="4">C53*D53*E53</f>
        <v>16200</v>
      </c>
      <c r="G53" s="77" t="s">
        <v>78</v>
      </c>
      <c r="H53" s="79"/>
    </row>
    <row r="54" ht="64.9" customHeight="1" spans="1:8">
      <c r="A54" s="51">
        <v>13</v>
      </c>
      <c r="B54" s="78" t="s">
        <v>75</v>
      </c>
      <c r="C54" s="76">
        <v>500</v>
      </c>
      <c r="D54" s="54">
        <v>1</v>
      </c>
      <c r="E54" s="54">
        <v>6</v>
      </c>
      <c r="F54" s="56">
        <f t="shared" si="3"/>
        <v>3000</v>
      </c>
      <c r="G54" s="77" t="s">
        <v>78</v>
      </c>
      <c r="H54" s="79"/>
    </row>
    <row r="55" ht="25" customHeight="1" spans="1:7">
      <c r="A55" s="80" t="s">
        <v>79</v>
      </c>
      <c r="B55" s="59"/>
      <c r="C55" s="59"/>
      <c r="D55" s="59"/>
      <c r="E55" s="59"/>
      <c r="F55" s="60">
        <f>SUM(F42:F54)</f>
        <v>126800</v>
      </c>
      <c r="G55" s="60"/>
    </row>
    <row r="56" ht="25" customHeight="1" spans="1:7">
      <c r="A56" s="81"/>
      <c r="B56" s="82"/>
      <c r="C56" s="82"/>
      <c r="D56" s="82"/>
      <c r="E56" s="82"/>
      <c r="F56" s="82"/>
      <c r="G56" s="83"/>
    </row>
    <row r="57" ht="69.6" spans="1:7">
      <c r="A57" s="27" t="s">
        <v>80</v>
      </c>
      <c r="B57" s="27" t="s">
        <v>7</v>
      </c>
      <c r="C57" s="49" t="s">
        <v>36</v>
      </c>
      <c r="D57" s="50" t="s">
        <v>44</v>
      </c>
      <c r="E57" s="50" t="s">
        <v>81</v>
      </c>
      <c r="F57" s="49" t="s">
        <v>39</v>
      </c>
      <c r="G57" s="27" t="s">
        <v>10</v>
      </c>
    </row>
    <row r="58" ht="52.25" customHeight="1" spans="1:7">
      <c r="A58" s="51">
        <v>1</v>
      </c>
      <c r="B58" s="84" t="s">
        <v>82</v>
      </c>
      <c r="C58" s="53">
        <v>4000</v>
      </c>
      <c r="D58" s="85">
        <v>1</v>
      </c>
      <c r="E58" s="85">
        <v>1</v>
      </c>
      <c r="F58" s="66">
        <f>C58*D58*E58</f>
        <v>4000</v>
      </c>
      <c r="G58" s="86"/>
    </row>
    <row r="59" ht="25" customHeight="1" spans="1:7">
      <c r="A59" s="80" t="s">
        <v>83</v>
      </c>
      <c r="B59" s="59"/>
      <c r="C59" s="59"/>
      <c r="D59" s="59"/>
      <c r="E59" s="59"/>
      <c r="F59" s="60">
        <f>SUM(F58:F58)</f>
        <v>4000</v>
      </c>
      <c r="G59" s="60"/>
    </row>
    <row r="60" ht="25" customHeight="1" spans="1:7">
      <c r="A60" s="61"/>
      <c r="B60" s="62"/>
      <c r="C60" s="62"/>
      <c r="D60" s="62"/>
      <c r="E60" s="62"/>
      <c r="F60" s="62"/>
      <c r="G60" s="63"/>
    </row>
    <row r="61" ht="69.6" spans="1:7">
      <c r="A61" s="27" t="s">
        <v>84</v>
      </c>
      <c r="B61" s="27" t="s">
        <v>7</v>
      </c>
      <c r="C61" s="49" t="s">
        <v>36</v>
      </c>
      <c r="D61" s="50" t="s">
        <v>85</v>
      </c>
      <c r="E61" s="50" t="s">
        <v>86</v>
      </c>
      <c r="F61" s="49" t="s">
        <v>39</v>
      </c>
      <c r="G61" s="27" t="s">
        <v>10</v>
      </c>
    </row>
    <row r="62" ht="52.2" spans="1:9">
      <c r="A62" s="51">
        <v>1</v>
      </c>
      <c r="B62" s="87" t="s">
        <v>87</v>
      </c>
      <c r="C62" s="76">
        <v>1500</v>
      </c>
      <c r="D62" s="54">
        <v>1</v>
      </c>
      <c r="E62" s="54">
        <v>2</v>
      </c>
      <c r="F62" s="88">
        <f t="shared" ref="F62" si="5">C62*D62*E62</f>
        <v>3000</v>
      </c>
      <c r="G62" s="52" t="s">
        <v>88</v>
      </c>
      <c r="I62" s="58"/>
    </row>
    <row r="63" ht="41.25" customHeight="1" spans="1:7">
      <c r="A63" s="64">
        <v>3</v>
      </c>
      <c r="B63" s="87" t="s">
        <v>89</v>
      </c>
      <c r="C63" s="76">
        <v>500</v>
      </c>
      <c r="D63" s="54">
        <v>1</v>
      </c>
      <c r="E63" s="54">
        <v>6</v>
      </c>
      <c r="F63" s="56">
        <f t="shared" ref="F63:F65" si="6">C63*D63*E63</f>
        <v>3000</v>
      </c>
      <c r="G63" s="89" t="s">
        <v>90</v>
      </c>
    </row>
    <row r="64" ht="41.25" customHeight="1" spans="1:7">
      <c r="A64" s="51">
        <v>4</v>
      </c>
      <c r="B64" s="87" t="s">
        <v>91</v>
      </c>
      <c r="C64" s="76">
        <v>150</v>
      </c>
      <c r="D64" s="54">
        <v>1</v>
      </c>
      <c r="E64" s="54">
        <v>6</v>
      </c>
      <c r="F64" s="56">
        <f t="shared" si="6"/>
        <v>900</v>
      </c>
      <c r="G64" s="89" t="s">
        <v>92</v>
      </c>
    </row>
    <row r="65" ht="41.25" customHeight="1" spans="1:7">
      <c r="A65" s="51">
        <v>5</v>
      </c>
      <c r="B65" s="87" t="s">
        <v>93</v>
      </c>
      <c r="C65" s="76">
        <v>100</v>
      </c>
      <c r="D65" s="54">
        <v>1</v>
      </c>
      <c r="E65" s="54">
        <v>18</v>
      </c>
      <c r="F65" s="56">
        <f t="shared" si="6"/>
        <v>1800</v>
      </c>
      <c r="G65" s="89" t="s">
        <v>94</v>
      </c>
    </row>
    <row r="66" ht="30.75" customHeight="1" spans="1:7">
      <c r="A66" s="59" t="s">
        <v>95</v>
      </c>
      <c r="B66" s="59"/>
      <c r="C66" s="59"/>
      <c r="D66" s="59"/>
      <c r="E66" s="59"/>
      <c r="F66" s="60">
        <f>SUM(F62:F65)</f>
        <v>8700</v>
      </c>
      <c r="G66" s="60"/>
    </row>
    <row r="67" ht="25" customHeight="1" spans="1:7">
      <c r="A67" s="61"/>
      <c r="B67" s="62"/>
      <c r="C67" s="62"/>
      <c r="D67" s="62"/>
      <c r="E67" s="62"/>
      <c r="F67" s="62"/>
      <c r="G67" s="63"/>
    </row>
    <row r="68" s="1" customFormat="1" ht="69.6" spans="1:7">
      <c r="A68" s="27" t="s">
        <v>96</v>
      </c>
      <c r="B68" s="27" t="s">
        <v>7</v>
      </c>
      <c r="C68" s="49" t="s">
        <v>36</v>
      </c>
      <c r="D68" s="50" t="s">
        <v>44</v>
      </c>
      <c r="E68" s="50" t="s">
        <v>49</v>
      </c>
      <c r="F68" s="49" t="s">
        <v>39</v>
      </c>
      <c r="G68" s="27" t="s">
        <v>10</v>
      </c>
    </row>
    <row r="69" s="1" customFormat="1" ht="52.5" customHeight="1" spans="1:7">
      <c r="A69" s="90">
        <v>1</v>
      </c>
      <c r="B69" s="84" t="s">
        <v>97</v>
      </c>
      <c r="C69" s="88">
        <v>1500</v>
      </c>
      <c r="D69" s="90">
        <v>4</v>
      </c>
      <c r="E69" s="90">
        <v>1</v>
      </c>
      <c r="F69" s="91">
        <f t="shared" ref="F69:F81" si="7">C69*D69*E69</f>
        <v>6000</v>
      </c>
      <c r="G69" s="84"/>
    </row>
    <row r="70" s="1" customFormat="1" ht="52.5" customHeight="1" spans="1:7">
      <c r="A70" s="90">
        <v>2</v>
      </c>
      <c r="B70" s="84" t="s">
        <v>98</v>
      </c>
      <c r="C70" s="88">
        <v>5</v>
      </c>
      <c r="D70" s="90">
        <v>1</v>
      </c>
      <c r="E70" s="90">
        <v>60</v>
      </c>
      <c r="F70" s="91">
        <f t="shared" si="7"/>
        <v>300</v>
      </c>
      <c r="G70" s="84" t="s">
        <v>99</v>
      </c>
    </row>
    <row r="71" s="1" customFormat="1" ht="52.5" customHeight="1" spans="1:7">
      <c r="A71" s="90">
        <v>3</v>
      </c>
      <c r="B71" s="84" t="s">
        <v>100</v>
      </c>
      <c r="C71" s="88">
        <v>10</v>
      </c>
      <c r="D71" s="90">
        <v>7</v>
      </c>
      <c r="E71" s="90">
        <v>1</v>
      </c>
      <c r="F71" s="91">
        <f t="shared" ref="F71:F74" si="8">C71*D71*E71</f>
        <v>70</v>
      </c>
      <c r="G71" s="84" t="s">
        <v>101</v>
      </c>
    </row>
    <row r="72" s="1" customFormat="1" ht="52.5" customHeight="1" spans="1:7">
      <c r="A72" s="90">
        <v>4</v>
      </c>
      <c r="B72" s="84" t="s">
        <v>102</v>
      </c>
      <c r="C72" s="88">
        <v>200</v>
      </c>
      <c r="D72" s="90">
        <v>1</v>
      </c>
      <c r="E72" s="90">
        <v>1</v>
      </c>
      <c r="F72" s="91">
        <f t="shared" si="8"/>
        <v>200</v>
      </c>
      <c r="G72" s="84" t="s">
        <v>103</v>
      </c>
    </row>
    <row r="73" s="1" customFormat="1" ht="52.5" customHeight="1" spans="1:7">
      <c r="A73" s="90">
        <v>5</v>
      </c>
      <c r="B73" s="84" t="s">
        <v>104</v>
      </c>
      <c r="C73" s="88">
        <v>100</v>
      </c>
      <c r="D73" s="90">
        <v>1</v>
      </c>
      <c r="E73" s="90">
        <v>1</v>
      </c>
      <c r="F73" s="91">
        <f t="shared" si="8"/>
        <v>100</v>
      </c>
      <c r="G73" s="84" t="s">
        <v>105</v>
      </c>
    </row>
    <row r="74" s="1" customFormat="1" ht="52.5" customHeight="1" spans="1:7">
      <c r="A74" s="90">
        <v>6</v>
      </c>
      <c r="B74" s="84" t="s">
        <v>106</v>
      </c>
      <c r="C74" s="88">
        <v>10</v>
      </c>
      <c r="D74" s="90">
        <v>6</v>
      </c>
      <c r="E74" s="90">
        <v>7</v>
      </c>
      <c r="F74" s="91">
        <f t="shared" si="8"/>
        <v>420</v>
      </c>
      <c r="G74" s="84" t="s">
        <v>107</v>
      </c>
    </row>
    <row r="75" s="1" customFormat="1" ht="52.5" customHeight="1" spans="1:7">
      <c r="A75" s="90">
        <v>7</v>
      </c>
      <c r="B75" s="84" t="s">
        <v>108</v>
      </c>
      <c r="C75" s="88">
        <v>50</v>
      </c>
      <c r="D75" s="90">
        <v>4</v>
      </c>
      <c r="E75" s="90">
        <v>3</v>
      </c>
      <c r="F75" s="91">
        <f t="shared" ref="F75:F80" si="9">C75*D75*E75</f>
        <v>600</v>
      </c>
      <c r="G75" s="84" t="s">
        <v>109</v>
      </c>
    </row>
    <row r="76" s="1" customFormat="1" ht="52.5" customHeight="1" spans="1:7">
      <c r="A76" s="90">
        <v>8</v>
      </c>
      <c r="B76" s="84" t="s">
        <v>110</v>
      </c>
      <c r="C76" s="88">
        <v>20</v>
      </c>
      <c r="D76" s="90">
        <v>8</v>
      </c>
      <c r="E76" s="90">
        <v>1</v>
      </c>
      <c r="F76" s="91">
        <f t="shared" si="9"/>
        <v>160</v>
      </c>
      <c r="G76" s="84"/>
    </row>
    <row r="77" s="1" customFormat="1" ht="52.5" customHeight="1" spans="1:7">
      <c r="A77" s="90">
        <v>9</v>
      </c>
      <c r="B77" s="84" t="s">
        <v>111</v>
      </c>
      <c r="C77" s="88">
        <v>5</v>
      </c>
      <c r="D77" s="90">
        <v>60</v>
      </c>
      <c r="E77" s="90">
        <v>1</v>
      </c>
      <c r="F77" s="91">
        <f t="shared" si="9"/>
        <v>300</v>
      </c>
      <c r="G77" s="84"/>
    </row>
    <row r="78" s="1" customFormat="1" ht="52.5" customHeight="1" spans="1:7">
      <c r="A78" s="90">
        <v>10</v>
      </c>
      <c r="B78" s="84" t="s">
        <v>112</v>
      </c>
      <c r="C78" s="88">
        <v>15</v>
      </c>
      <c r="D78" s="90">
        <v>30</v>
      </c>
      <c r="E78" s="90">
        <v>1</v>
      </c>
      <c r="F78" s="91">
        <f t="shared" si="9"/>
        <v>450</v>
      </c>
      <c r="G78" s="84" t="s">
        <v>113</v>
      </c>
    </row>
    <row r="79" s="1" customFormat="1" ht="52.5" customHeight="1" spans="1:7">
      <c r="A79" s="90">
        <v>11</v>
      </c>
      <c r="B79" s="84" t="s">
        <v>114</v>
      </c>
      <c r="C79" s="88">
        <v>10</v>
      </c>
      <c r="D79" s="90">
        <v>5</v>
      </c>
      <c r="E79" s="90">
        <v>1</v>
      </c>
      <c r="F79" s="91">
        <f t="shared" si="9"/>
        <v>50</v>
      </c>
      <c r="G79" s="84" t="s">
        <v>115</v>
      </c>
    </row>
    <row r="80" s="1" customFormat="1" ht="52.5" customHeight="1" spans="1:7">
      <c r="A80" s="90">
        <v>12</v>
      </c>
      <c r="B80" s="84" t="s">
        <v>116</v>
      </c>
      <c r="C80" s="88">
        <v>150</v>
      </c>
      <c r="D80" s="90">
        <v>2</v>
      </c>
      <c r="E80" s="90">
        <v>1</v>
      </c>
      <c r="F80" s="91">
        <f t="shared" si="9"/>
        <v>300</v>
      </c>
      <c r="G80" s="84"/>
    </row>
    <row r="81" s="1" customFormat="1" ht="52.5" customHeight="1" spans="1:7">
      <c r="A81" s="90">
        <v>13</v>
      </c>
      <c r="B81" s="84" t="s">
        <v>117</v>
      </c>
      <c r="C81" s="91">
        <v>2</v>
      </c>
      <c r="D81" s="51">
        <v>4</v>
      </c>
      <c r="E81" s="90">
        <v>6</v>
      </c>
      <c r="F81" s="91">
        <f t="shared" si="7"/>
        <v>48</v>
      </c>
      <c r="G81" s="84" t="s">
        <v>117</v>
      </c>
    </row>
    <row r="82" s="1" customFormat="1" ht="25" customHeight="1" spans="1:7">
      <c r="A82" s="59" t="s">
        <v>118</v>
      </c>
      <c r="B82" s="59"/>
      <c r="C82" s="59"/>
      <c r="D82" s="59"/>
      <c r="E82" s="59"/>
      <c r="F82" s="60">
        <f>SUM(F69:F81)</f>
        <v>8998</v>
      </c>
      <c r="G82" s="92"/>
    </row>
    <row r="83" s="1" customFormat="1" ht="25" customHeight="1" spans="1:7">
      <c r="A83" s="93"/>
      <c r="B83" s="94"/>
      <c r="C83" s="94"/>
      <c r="D83" s="94"/>
      <c r="E83" s="94"/>
      <c r="F83" s="95"/>
      <c r="G83" s="95"/>
    </row>
    <row r="84" ht="69.6" spans="1:7">
      <c r="A84" s="27" t="s">
        <v>119</v>
      </c>
      <c r="B84" s="27" t="s">
        <v>7</v>
      </c>
      <c r="C84" s="49" t="s">
        <v>36</v>
      </c>
      <c r="D84" s="50" t="s">
        <v>44</v>
      </c>
      <c r="E84" s="50" t="s">
        <v>49</v>
      </c>
      <c r="F84" s="49" t="s">
        <v>39</v>
      </c>
      <c r="G84" s="27" t="s">
        <v>10</v>
      </c>
    </row>
    <row r="85" ht="29.5" customHeight="1" spans="1:7">
      <c r="A85" s="96"/>
      <c r="B85" s="97" t="s">
        <v>120</v>
      </c>
      <c r="C85" s="98"/>
      <c r="D85" s="98"/>
      <c r="E85" s="98"/>
      <c r="F85" s="98"/>
      <c r="G85" s="99"/>
    </row>
    <row r="86" ht="52.5" customHeight="1" spans="1:7">
      <c r="A86" s="51">
        <v>1</v>
      </c>
      <c r="B86" s="100" t="s">
        <v>121</v>
      </c>
      <c r="C86" s="70">
        <v>800</v>
      </c>
      <c r="D86" s="51">
        <v>2</v>
      </c>
      <c r="E86" s="51">
        <v>2</v>
      </c>
      <c r="F86" s="70">
        <f t="shared" ref="F86" si="10">C86*D86*E86</f>
        <v>3200</v>
      </c>
      <c r="G86" s="67" t="s">
        <v>122</v>
      </c>
    </row>
    <row r="87" ht="52.5" customHeight="1" spans="1:7">
      <c r="A87" s="51">
        <v>2</v>
      </c>
      <c r="B87" s="101" t="s">
        <v>123</v>
      </c>
      <c r="C87" s="56">
        <v>800</v>
      </c>
      <c r="D87" s="54">
        <v>2</v>
      </c>
      <c r="E87" s="54">
        <v>6</v>
      </c>
      <c r="F87" s="56">
        <f t="shared" ref="F87" si="11">C87*D87*E87</f>
        <v>9600</v>
      </c>
      <c r="G87" s="102" t="s">
        <v>122</v>
      </c>
    </row>
    <row r="88" ht="29.5" customHeight="1" spans="1:7">
      <c r="A88" s="96"/>
      <c r="B88" s="103" t="s">
        <v>124</v>
      </c>
      <c r="C88" s="98"/>
      <c r="D88" s="98"/>
      <c r="E88" s="98"/>
      <c r="F88" s="98"/>
      <c r="G88" s="99"/>
    </row>
    <row r="89" ht="52.5" customHeight="1" spans="1:7">
      <c r="A89" s="51">
        <v>1</v>
      </c>
      <c r="B89" s="100" t="s">
        <v>125</v>
      </c>
      <c r="C89" s="70">
        <v>3000</v>
      </c>
      <c r="D89" s="51">
        <v>2</v>
      </c>
      <c r="E89" s="54">
        <v>4</v>
      </c>
      <c r="F89" s="70">
        <f t="shared" ref="F89:F91" si="12">C89*D89*E89</f>
        <v>24000</v>
      </c>
      <c r="G89" s="65" t="s">
        <v>126</v>
      </c>
    </row>
    <row r="90" ht="52.5" customHeight="1" spans="1:7">
      <c r="A90" s="51">
        <v>2</v>
      </c>
      <c r="B90" s="100" t="s">
        <v>127</v>
      </c>
      <c r="C90" s="70">
        <v>3000</v>
      </c>
      <c r="D90" s="51">
        <v>1</v>
      </c>
      <c r="E90" s="54">
        <v>4</v>
      </c>
      <c r="F90" s="70">
        <f t="shared" si="12"/>
        <v>12000</v>
      </c>
      <c r="G90" s="65" t="s">
        <v>126</v>
      </c>
    </row>
    <row r="91" ht="52.5" customHeight="1" spans="1:7">
      <c r="A91" s="51">
        <v>3</v>
      </c>
      <c r="B91" s="100" t="s">
        <v>128</v>
      </c>
      <c r="C91" s="70">
        <v>5000</v>
      </c>
      <c r="D91" s="51">
        <v>1</v>
      </c>
      <c r="E91" s="54">
        <v>4</v>
      </c>
      <c r="F91" s="70">
        <f t="shared" si="12"/>
        <v>20000</v>
      </c>
      <c r="G91" s="65" t="s">
        <v>126</v>
      </c>
    </row>
    <row r="92" ht="25" customHeight="1" spans="1:7">
      <c r="A92" s="80" t="s">
        <v>129</v>
      </c>
      <c r="B92" s="59"/>
      <c r="C92" s="59"/>
      <c r="D92" s="59"/>
      <c r="E92" s="59"/>
      <c r="F92" s="60">
        <f>SUM(F86:F91)</f>
        <v>68800</v>
      </c>
      <c r="G92" s="60"/>
    </row>
    <row r="93" ht="25" customHeight="1" spans="1:7">
      <c r="A93" s="61"/>
      <c r="B93" s="62"/>
      <c r="C93" s="62"/>
      <c r="D93" s="62"/>
      <c r="E93" s="62"/>
      <c r="F93" s="62"/>
      <c r="G93" s="63"/>
    </row>
    <row r="94" ht="69.6" spans="1:7">
      <c r="A94" s="27" t="s">
        <v>130</v>
      </c>
      <c r="B94" s="27" t="s">
        <v>7</v>
      </c>
      <c r="C94" s="49" t="s">
        <v>36</v>
      </c>
      <c r="D94" s="50" t="s">
        <v>85</v>
      </c>
      <c r="E94" s="50" t="s">
        <v>86</v>
      </c>
      <c r="F94" s="49" t="s">
        <v>39</v>
      </c>
      <c r="G94" s="27" t="s">
        <v>10</v>
      </c>
    </row>
    <row r="95" ht="33" customHeight="1" spans="1:7">
      <c r="A95" s="96"/>
      <c r="B95" s="97" t="s">
        <v>131</v>
      </c>
      <c r="C95" s="98"/>
      <c r="D95" s="98"/>
      <c r="E95" s="98"/>
      <c r="F95" s="98"/>
      <c r="G95" s="99"/>
    </row>
    <row r="96" ht="52.5" customHeight="1" spans="1:7">
      <c r="A96" s="51">
        <v>1</v>
      </c>
      <c r="B96" s="33" t="s">
        <v>132</v>
      </c>
      <c r="C96" s="56">
        <v>600</v>
      </c>
      <c r="D96" s="51">
        <v>1</v>
      </c>
      <c r="E96" s="104" t="s">
        <v>133</v>
      </c>
      <c r="F96" s="70">
        <f>C96*E96</f>
        <v>36000</v>
      </c>
      <c r="G96" s="105" t="s">
        <v>134</v>
      </c>
    </row>
    <row r="97" ht="33.75" customHeight="1" spans="1:7">
      <c r="A97" s="80" t="s">
        <v>135</v>
      </c>
      <c r="B97" s="59"/>
      <c r="C97" s="59"/>
      <c r="D97" s="59"/>
      <c r="E97" s="59"/>
      <c r="F97" s="60">
        <f>SUM(F96:F96)</f>
        <v>36000</v>
      </c>
      <c r="G97" s="60"/>
    </row>
    <row r="98" s="2" customFormat="1" spans="1:8">
      <c r="A98" s="61"/>
      <c r="B98" s="62"/>
      <c r="C98" s="62"/>
      <c r="D98" s="62"/>
      <c r="E98" s="62"/>
      <c r="F98" s="62"/>
      <c r="G98" s="63"/>
      <c r="H98" s="3"/>
    </row>
    <row r="99" s="2" customFormat="1" ht="69.6" spans="1:8">
      <c r="A99" s="27" t="s">
        <v>136</v>
      </c>
      <c r="B99" s="27" t="s">
        <v>7</v>
      </c>
      <c r="C99" s="49" t="s">
        <v>36</v>
      </c>
      <c r="D99" s="50" t="s">
        <v>44</v>
      </c>
      <c r="E99" s="50" t="s">
        <v>137</v>
      </c>
      <c r="F99" s="49" t="s">
        <v>39</v>
      </c>
      <c r="G99" s="27" t="s">
        <v>10</v>
      </c>
      <c r="H99" s="3"/>
    </row>
    <row r="100" s="2" customFormat="1" ht="52.5" customHeight="1" spans="1:8">
      <c r="A100" s="51">
        <v>1</v>
      </c>
      <c r="B100" s="105" t="s">
        <v>138</v>
      </c>
      <c r="C100" s="70">
        <f>F27+F31+F35+F39+F55+F59+F66+F82+F92+F97</f>
        <v>358798</v>
      </c>
      <c r="D100" s="51">
        <v>1</v>
      </c>
      <c r="E100" s="106">
        <v>0.06</v>
      </c>
      <c r="F100" s="70">
        <f>C100*D100*E100</f>
        <v>21527.88</v>
      </c>
      <c r="G100" s="105" t="s">
        <v>139</v>
      </c>
      <c r="H100" s="3"/>
    </row>
    <row r="101" s="2" customFormat="1" ht="70" customHeight="1" spans="1:8">
      <c r="A101" s="80" t="s">
        <v>140</v>
      </c>
      <c r="B101" s="59"/>
      <c r="C101" s="59"/>
      <c r="D101" s="59"/>
      <c r="E101" s="59"/>
      <c r="F101" s="60">
        <f>SUM(F100)</f>
        <v>21527.88</v>
      </c>
      <c r="G101" s="60"/>
      <c r="H101" s="3"/>
    </row>
  </sheetData>
  <mergeCells count="53">
    <mergeCell ref="A1:G1"/>
    <mergeCell ref="B8:G8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A23:C23"/>
    <mergeCell ref="D23:E23"/>
    <mergeCell ref="A27:E27"/>
    <mergeCell ref="A28:G28"/>
    <mergeCell ref="A31:E31"/>
    <mergeCell ref="A32:G32"/>
    <mergeCell ref="A35:E35"/>
    <mergeCell ref="A36:G36"/>
    <mergeCell ref="A39:E39"/>
    <mergeCell ref="A40:G40"/>
    <mergeCell ref="A55:E55"/>
    <mergeCell ref="A56:G56"/>
    <mergeCell ref="A59:E59"/>
    <mergeCell ref="A60:G60"/>
    <mergeCell ref="A66:E66"/>
    <mergeCell ref="A67:G67"/>
    <mergeCell ref="A82:E82"/>
    <mergeCell ref="B85:G85"/>
    <mergeCell ref="B88:G88"/>
    <mergeCell ref="A92:E92"/>
    <mergeCell ref="A93:G93"/>
    <mergeCell ref="B95:G95"/>
    <mergeCell ref="A97:E97"/>
    <mergeCell ref="A98:G98"/>
    <mergeCell ref="A101:E101"/>
  </mergeCells>
  <pageMargins left="0.7" right="0.7" top="0.75" bottom="0.75" header="0.3" footer="0.3"/>
  <pageSetup paperSize="9" scale="4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报价-总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2015-06-05T18:19:00Z</dcterms:created>
  <dcterms:modified xsi:type="dcterms:W3CDTF">2024-01-02T08:43:44Z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66AD2C931BC940729F499BD86932A81E_12</vt:lpwstr>
  </property>
  <property fmtid="{D5CDD505-2E9C-101B-9397-08002B2CF9AE}" pid="3" name="KSOProductBuildVer">
    <vt:lpwstr>2052-12.1.0.16120</vt:lpwstr>
  </property>
</Properties>
</file>