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<sst xmlns="http://schemas.openxmlformats.org/spreadsheetml/2006/main" count="54" uniqueCount="54">
  <si>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</si>
  <si>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团号：HMZA-250919-ZJT182Y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</si>
  <si>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</si>
  <si>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</si>
  <si>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</si>
  <si>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</si>
  <si>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</si>
  <si>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</si>
  <si>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</si>
  <si>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</si>
  <si>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</si>
  <si>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</si>
  <si>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</si>
  <si>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</si>
  <si>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</si>
  <si>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</si>
  <si>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</si>
  <si>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</si>
  <si>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</si>
  <si>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</si>
  <si>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</si>
  <si>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</si>
  <si>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</si>
  <si>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</si>
  <si>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</si>
  <si>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</si>
  <si>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</si>
  <si>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</t>
  </si>
  <si>
    <t>白酒：国窖1573 浓香型</t>
  </si>
  <si>
    <t>红酒奔富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</si>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</sst>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0" fontId="7" fillId="0" borderId="2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9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231775</xdr:colOff>
      <xdr:row>27</xdr:row>
      <xdr:rowOff>75565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148955" cy="500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271780</xdr:colOff>
      <xdr:row>61</xdr:row>
      <xdr:rowOff>78740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88960" cy="501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pane ySplit="7" topLeftCell="A20" activePane="bottomLeft" state="frozen"/>
      <selection/>
      <selection pane="bottomLeft" activeCell="L24" sqref="L24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41"/>
      <c r="J4" s="41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7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2"/>
      <c r="J18" s="4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2"/>
      <c r="J19" s="4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2"/>
      <c r="J20" s="48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5"/>
      <c r="J21" s="49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11100</v>
      </c>
      <c r="G22" s="15">
        <v>0</v>
      </c>
      <c r="H22" s="15">
        <f>F22+G22</f>
        <v>11100</v>
      </c>
      <c r="I22" s="50" t="s">
        <v>24</v>
      </c>
      <c r="J22" s="47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42"/>
      <c r="J23" s="48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11100</v>
      </c>
      <c r="G24" s="19">
        <f t="shared" ref="G24:H24" si="5">SUM(G22:G23)</f>
        <v>0</v>
      </c>
      <c r="H24" s="19">
        <f>SUM(H22:H23)</f>
        <v>11100</v>
      </c>
      <c r="I24" s="45"/>
      <c r="J24" s="49"/>
    </row>
    <row r="25" customHeight="1" spans="1:10">
      <c r="A25" s="26"/>
      <c r="B25" s="27" t="s">
        <v>27</v>
      </c>
      <c r="C25" s="28">
        <v>0</v>
      </c>
      <c r="D25" s="28">
        <v>0</v>
      </c>
      <c r="E25" s="15">
        <v>0</v>
      </c>
      <c r="F25" s="29">
        <v>5455.64</v>
      </c>
      <c r="G25" s="30">
        <v>0</v>
      </c>
      <c r="H25" s="29">
        <v>5455.64</v>
      </c>
      <c r="I25" s="50" t="s">
        <v>28</v>
      </c>
      <c r="J25" s="44"/>
    </row>
    <row r="26" customHeight="1" spans="1:10">
      <c r="A26" s="26"/>
      <c r="B26" s="27"/>
      <c r="C26" s="28"/>
      <c r="D26" s="28"/>
      <c r="E26" s="15"/>
      <c r="F26" s="29">
        <v>3225.91</v>
      </c>
      <c r="G26" s="30">
        <v>0</v>
      </c>
      <c r="H26" s="29">
        <v>3225.91</v>
      </c>
      <c r="I26" s="50" t="s">
        <v>29</v>
      </c>
      <c r="J26" s="44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>SUM(D25)</f>
        <v>0</v>
      </c>
      <c r="E27" s="19">
        <f>SUM(E25:E26)</f>
        <v>0</v>
      </c>
      <c r="F27" s="19">
        <f>SUM(F25:F26)</f>
        <v>8681.55</v>
      </c>
      <c r="G27" s="19">
        <f>SUM(G25:G26)</f>
        <v>0</v>
      </c>
      <c r="H27" s="19">
        <f>SUM(H25:H26)</f>
        <v>8681.55</v>
      </c>
      <c r="I27" s="45"/>
      <c r="J27" s="46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7:H45" si="6">F28+G28</f>
        <v>0</v>
      </c>
      <c r="I28" s="42"/>
      <c r="J28" s="43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42"/>
      <c r="J29" s="48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42"/>
      <c r="J30" s="48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6"/>
        <v>0</v>
      </c>
      <c r="I31" s="42"/>
      <c r="J31" s="48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7">SUM(D28)</f>
        <v>0</v>
      </c>
      <c r="E32" s="19">
        <f t="shared" si="7"/>
        <v>0</v>
      </c>
      <c r="F32" s="19">
        <f>SUM(F28:F31)</f>
        <v>0</v>
      </c>
      <c r="G32" s="19">
        <f t="shared" ref="G32:H32" si="8">SUM(G28:G31)</f>
        <v>0</v>
      </c>
      <c r="H32" s="19">
        <f t="shared" si="8"/>
        <v>0</v>
      </c>
      <c r="I32" s="45"/>
      <c r="J32" s="49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31">
        <v>0</v>
      </c>
      <c r="G33" s="31">
        <v>0</v>
      </c>
      <c r="H33" s="31">
        <v>0</v>
      </c>
      <c r="I33" s="51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6"/>
        <v>0</v>
      </c>
      <c r="I34" s="42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6"/>
        <v>0</v>
      </c>
      <c r="I35" s="42"/>
      <c r="J35" s="53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6"/>
        <v>0</v>
      </c>
      <c r="I36" s="42"/>
      <c r="J36" s="53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9">SUM(D33)</f>
        <v>0</v>
      </c>
      <c r="E37" s="19">
        <f t="shared" si="9"/>
        <v>0</v>
      </c>
      <c r="F37" s="19">
        <f>SUM(F33:F36)</f>
        <v>0</v>
      </c>
      <c r="G37" s="19">
        <f t="shared" ref="G37:H37" si="10">SUM(G33:G36)</f>
        <v>0</v>
      </c>
      <c r="H37" s="19">
        <f t="shared" si="10"/>
        <v>0</v>
      </c>
      <c r="I37" s="45"/>
      <c r="J37" s="54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6"/>
        <v>0</v>
      </c>
      <c r="I38" s="42"/>
      <c r="J38" s="47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6"/>
        <v>0</v>
      </c>
      <c r="I39" s="42"/>
      <c r="J39" s="48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1">SUM(D38)</f>
        <v>0</v>
      </c>
      <c r="E40" s="19">
        <f t="shared" si="11"/>
        <v>0</v>
      </c>
      <c r="F40" s="19">
        <f>SUM(F38:F39)</f>
        <v>0</v>
      </c>
      <c r="G40" s="19">
        <f t="shared" ref="G40:H40" si="12">SUM(G38:G39)</f>
        <v>0</v>
      </c>
      <c r="H40" s="19">
        <f t="shared" si="12"/>
        <v>0</v>
      </c>
      <c r="I40" s="45"/>
      <c r="J40" s="49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6"/>
        <v>0</v>
      </c>
      <c r="I41" s="42"/>
      <c r="J41" s="43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6"/>
        <v>0</v>
      </c>
      <c r="I42" s="42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6"/>
        <v>0</v>
      </c>
      <c r="I43" s="42"/>
      <c r="J43" s="44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3">SUM(D41)</f>
        <v>0</v>
      </c>
      <c r="E44" s="19">
        <f t="shared" si="13"/>
        <v>0</v>
      </c>
      <c r="F44" s="19">
        <f>SUM(F41:F43)</f>
        <v>0</v>
      </c>
      <c r="G44" s="19">
        <f t="shared" ref="G44:H44" si="14">SUM(G41:G43)</f>
        <v>0</v>
      </c>
      <c r="H44" s="19">
        <f t="shared" si="14"/>
        <v>0</v>
      </c>
      <c r="I44" s="45"/>
      <c r="J44" s="46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>C45*D45</f>
        <v>0</v>
      </c>
      <c r="F45" s="32">
        <v>0</v>
      </c>
      <c r="G45" s="32">
        <v>0</v>
      </c>
      <c r="H45" s="32">
        <v>0</v>
      </c>
      <c r="I45" s="55"/>
      <c r="J45" s="52"/>
    </row>
    <row r="46" customHeight="1" spans="1:10">
      <c r="A46" s="23"/>
      <c r="B46" s="14"/>
      <c r="C46" s="15"/>
      <c r="D46" s="16"/>
      <c r="E46" s="15"/>
      <c r="F46" s="32">
        <v>0</v>
      </c>
      <c r="G46" s="32">
        <v>0</v>
      </c>
      <c r="H46" s="32">
        <v>0</v>
      </c>
      <c r="I46" s="55"/>
      <c r="J46" s="53"/>
    </row>
    <row r="47" s="1" customFormat="1" customHeight="1" spans="1:10">
      <c r="A47" s="17"/>
      <c r="B47" s="18" t="s">
        <v>43</v>
      </c>
      <c r="C47" s="19">
        <f>SUM(C45)</f>
        <v>0</v>
      </c>
      <c r="D47" s="19">
        <f t="shared" ref="D47:E47" si="15">SUM(D45)</f>
        <v>0</v>
      </c>
      <c r="E47" s="19">
        <f t="shared" si="15"/>
        <v>0</v>
      </c>
      <c r="F47" s="19">
        <f>SUM(F45:F46)</f>
        <v>0</v>
      </c>
      <c r="G47" s="19">
        <f>SUM(G45:G46)</f>
        <v>0</v>
      </c>
      <c r="H47" s="19">
        <f>SUM(H45:H46)</f>
        <v>0</v>
      </c>
      <c r="I47" s="45"/>
      <c r="J47" s="54"/>
    </row>
    <row r="48" customHeight="1" spans="1:10">
      <c r="A48" s="17"/>
      <c r="B48" s="18" t="s">
        <v>44</v>
      </c>
      <c r="C48" s="19">
        <f t="shared" ref="C48:H48" si="16">SUM(C47,C44,C40,C37,C32,C27,C24,C21,C16,C13)</f>
        <v>0</v>
      </c>
      <c r="D48" s="19">
        <f t="shared" si="16"/>
        <v>0</v>
      </c>
      <c r="E48" s="19">
        <f t="shared" si="16"/>
        <v>0</v>
      </c>
      <c r="F48" s="19">
        <f t="shared" si="16"/>
        <v>19781.55</v>
      </c>
      <c r="G48" s="19">
        <f t="shared" si="16"/>
        <v>0</v>
      </c>
      <c r="H48" s="19">
        <f t="shared" si="16"/>
        <v>19781.55</v>
      </c>
      <c r="I48" s="45"/>
      <c r="J48" s="56"/>
    </row>
    <row r="52" customHeight="1" spans="1:9">
      <c r="A52" s="33" t="s">
        <v>45</v>
      </c>
      <c r="B52" s="34"/>
      <c r="C52" s="35" t="s">
        <v>46</v>
      </c>
      <c r="D52" s="35"/>
      <c r="E52" s="35" t="s">
        <v>47</v>
      </c>
      <c r="F52" s="35"/>
      <c r="G52" s="35" t="s">
        <v>48</v>
      </c>
      <c r="H52" s="35"/>
      <c r="I52" s="57" t="s">
        <v>49</v>
      </c>
    </row>
    <row r="53" customHeight="1" spans="1:9">
      <c r="A53" s="36">
        <f>E48</f>
        <v>0</v>
      </c>
      <c r="B53" s="37"/>
      <c r="C53" s="37">
        <f>H48</f>
        <v>19781.55</v>
      </c>
      <c r="D53" s="37"/>
      <c r="E53" s="37">
        <f>F48</f>
        <v>19781.55</v>
      </c>
      <c r="F53" s="37"/>
      <c r="G53" s="37">
        <f>G48</f>
        <v>0</v>
      </c>
      <c r="H53" s="37"/>
      <c r="I53" s="58">
        <f>A53-C53</f>
        <v>-19781.55</v>
      </c>
    </row>
    <row r="55" customHeight="1" spans="1:9">
      <c r="A55" s="38" t="s">
        <v>50</v>
      </c>
      <c r="B55" s="1"/>
      <c r="C55" s="39" t="s">
        <v>51</v>
      </c>
      <c r="D55" s="38"/>
      <c r="E55" s="38" t="s">
        <v>52</v>
      </c>
      <c r="F55" s="38"/>
      <c r="G55" s="38" t="s">
        <v>53</v>
      </c>
      <c r="H55" s="38"/>
      <c r="I55" s="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7"/>
    <mergeCell ref="H4:I5"/>
  </mergeCells>
  <pageMargins left="0.699305555555556" right="0.699305555555556" top="0.75" bottom="0.75" header="0.3" footer="0.3"/>
  <pageSetup paperSize="9" scale="54" orientation="portrait" blackAndWhite="1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4" sqref="S14"/>
    </sheetView>
  </sheetViews>
  <sheetFormatPr defaultColWidth="8.88888888888889" defaultRowHeight="14.4"/>
  <sheetData/>
  <pageMargins left="0.75" right="0.75" top="1" bottom="1" header="0.5" footer="0.5"/>
  <pageSetup paperSize="9" orientation="landscape" blackAndWhite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2025-10-31T09:35:12Z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E4C0293C963147A786C1454F614FC447_13</vt:lpwstr>
  </property>
</Properties>
</file>