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CCA2B76-E704-4F1D-8D82-AC33756EB616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3" l="1"/>
  <c r="H55" i="3"/>
  <c r="H28" i="3"/>
  <c r="H20" i="3"/>
  <c r="H12" i="3"/>
  <c r="H8" i="3"/>
  <c r="H9" i="3"/>
  <c r="H10" i="3"/>
  <c r="H11" i="3"/>
  <c r="H16" i="3"/>
  <c r="H17" i="3"/>
  <c r="H18" i="3"/>
  <c r="H19" i="3"/>
  <c r="H46" i="3"/>
  <c r="H47" i="3"/>
  <c r="H48" i="3"/>
  <c r="H49" i="3"/>
  <c r="H50" i="3"/>
  <c r="H51" i="3"/>
  <c r="H52" i="3"/>
  <c r="H53" i="3"/>
  <c r="H54" i="3"/>
  <c r="G55" i="3"/>
  <c r="F55" i="3"/>
  <c r="H25" i="3"/>
  <c r="H26" i="3"/>
  <c r="H27" i="3"/>
  <c r="H24" i="3"/>
  <c r="F12" i="3"/>
  <c r="G12" i="3"/>
  <c r="F33" i="2"/>
  <c r="F28" i="3"/>
  <c r="G28" i="3"/>
  <c r="G21" i="2"/>
  <c r="H29" i="3"/>
  <c r="H30" i="3"/>
  <c r="H31" i="3"/>
  <c r="H32" i="3"/>
  <c r="H13" i="3"/>
  <c r="H14" i="3"/>
  <c r="H15" i="3"/>
  <c r="H40" i="2"/>
  <c r="I39" i="2"/>
  <c r="I38" i="2"/>
  <c r="I37" i="2"/>
  <c r="I40" i="2"/>
  <c r="J34" i="2"/>
  <c r="J33" i="2"/>
  <c r="J32" i="2"/>
  <c r="F32" i="2"/>
  <c r="J31" i="2"/>
  <c r="F31" i="2"/>
  <c r="I21" i="2"/>
  <c r="G24" i="2"/>
  <c r="H21" i="2"/>
  <c r="B24" i="2"/>
  <c r="K24" i="2"/>
  <c r="E46" i="3"/>
  <c r="E55" i="3"/>
  <c r="D55" i="3"/>
  <c r="D12" i="3"/>
  <c r="D20" i="3"/>
  <c r="D28" i="3"/>
  <c r="D45" i="3"/>
  <c r="D41" i="3"/>
  <c r="D38" i="3"/>
  <c r="D33" i="3"/>
  <c r="D23" i="3"/>
  <c r="D15" i="3"/>
  <c r="C55" i="3"/>
  <c r="C12" i="3"/>
  <c r="C20" i="3"/>
  <c r="C28" i="3"/>
  <c r="C45" i="3"/>
  <c r="C41" i="3"/>
  <c r="C38" i="3"/>
  <c r="C33" i="3"/>
  <c r="C23" i="3"/>
  <c r="C15" i="3"/>
  <c r="G45" i="3"/>
  <c r="F45" i="3"/>
  <c r="H44" i="3"/>
  <c r="H43" i="3"/>
  <c r="H42" i="3"/>
  <c r="E42" i="3"/>
  <c r="E45" i="3"/>
  <c r="H39" i="3"/>
  <c r="H40" i="3"/>
  <c r="G41" i="3"/>
  <c r="F41" i="3"/>
  <c r="E39" i="3"/>
  <c r="E41" i="3"/>
  <c r="G38" i="3"/>
  <c r="G33" i="3"/>
  <c r="G23" i="3"/>
  <c r="G20" i="3"/>
  <c r="G15" i="3"/>
  <c r="F38" i="3"/>
  <c r="E34" i="3"/>
  <c r="E38" i="3"/>
  <c r="H37" i="3"/>
  <c r="H36" i="3"/>
  <c r="H35" i="3"/>
  <c r="H34" i="3"/>
  <c r="F33" i="3"/>
  <c r="E29" i="3"/>
  <c r="E33" i="3"/>
  <c r="E24" i="3"/>
  <c r="E28" i="3"/>
  <c r="H21" i="3"/>
  <c r="H22" i="3"/>
  <c r="F23" i="3"/>
  <c r="E21" i="3"/>
  <c r="E23" i="3"/>
  <c r="F20" i="3"/>
  <c r="E16" i="3"/>
  <c r="E20" i="3"/>
  <c r="F15" i="3"/>
  <c r="E13" i="3"/>
  <c r="E15" i="3"/>
  <c r="E8" i="3"/>
  <c r="E12" i="3"/>
  <c r="H41" i="3"/>
  <c r="H33" i="3"/>
  <c r="H45" i="3"/>
  <c r="H23" i="3"/>
  <c r="E56" i="3"/>
  <c r="A61" i="3"/>
  <c r="H38" i="3"/>
  <c r="C56" i="3"/>
  <c r="G56" i="3"/>
  <c r="G61" i="3"/>
  <c r="D56" i="3"/>
  <c r="C61" i="3"/>
  <c r="F56" i="3"/>
  <c r="E61" i="3"/>
  <c r="I61" i="3"/>
</calcChain>
</file>

<file path=xl/sharedStrings.xml><?xml version="1.0" encoding="utf-8"?>
<sst xmlns="http://schemas.openxmlformats.org/spreadsheetml/2006/main" count="132" uniqueCount="110">
  <si>
    <t>【借款报销单】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</si>
  <si>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</si>
  <si>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</si>
  <si>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</si>
  <si>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</si>
  <si>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</si>
  <si>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</si>
  <si>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</si>
  <si>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</si>
  <si>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</si>
  <si>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</si>
  <si>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</si>
  <si>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</si>
  <si>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</si>
  <si>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</si>
  <si>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</si>
  <si>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</si>
  <si>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</si>
  <si>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</si>
  <si>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</si>
  <si>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</si>
  <si>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</si>
  <si>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</si>
  <si>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</si>
  <si>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</si>
  <si>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</si>
  <si>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</si>
  <si>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</si>
  <si>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</si>
  <si>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</si>
  <si>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</si>
  <si>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</si>
  <si>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</si>
  <si>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</si>
  <si>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</si>
  <si>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</si>
  <si>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</si>
  <si>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</si>
  <si>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</si>
  <si>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</si>
  <si>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</si>
  <si>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</si>
  <si>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</si>
  <si>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</si>
  <si>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</si>
  <si>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</si>
  <si>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</si>
  <si>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</si>
  <si>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</si>
  <si>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</si>
  <si>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</si>
  <si>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</si>
  <si>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</si>
  <si>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</si>
  <si>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</si>
  <si>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</si>
  <si>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</si>
  <si>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</si>
  <si>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</si>
  <si>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</si>
  <si>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</si>
  <si>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</si>
  <si>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</si>
  <si>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</si>
  <si>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</si>
  <si>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</si>
  <si>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</si>
  <si>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</si>
  <si>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</si>
  <si>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</si>
  <si>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</si>
  <si>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</si>
  <si>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</si>
  <si>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</si>
  <si>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</si>
  <si>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</si>
  <si>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</si>
  <si>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</si>
  <si>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</si>
  <si>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</si>
  <si>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</si>
  <si>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</si>
  <si>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</si>
  <si>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司机,导游不得直接付款,要使用地接间接付款
身份证复印件,收条,签字即可,每人超过800元/人,需要补票或交个人所得税。
</t>
    <phoneticPr fontId="12" type="noConversion"/>
  </si>
  <si>
    <t>团号：HMZA-190622-CZH683</t>
    <phoneticPr fontId="12" type="noConversion"/>
  </si>
  <si>
    <t>HMZA-190622-CZH683</t>
    <phoneticPr fontId="12" type="noConversion"/>
  </si>
  <si>
    <t>可乐雪碧百岁山（苏州站）</t>
    <phoneticPr fontId="12" type="noConversion"/>
  </si>
  <si>
    <t>茶歇-怪味豆（苏州站）</t>
    <phoneticPr fontId="12" type="noConversion"/>
  </si>
  <si>
    <t>茶歇-豆腐干（苏州站）</t>
    <phoneticPr fontId="12" type="noConversion"/>
  </si>
  <si>
    <t>茶歇-杏仁饼等（苏州站）</t>
    <phoneticPr fontId="12" type="noConversion"/>
  </si>
  <si>
    <t>王凤雨 北京-苏州</t>
    <phoneticPr fontId="12" type="noConversion"/>
  </si>
  <si>
    <t>王凤雨 郭燕雷苏州住宿</t>
    <phoneticPr fontId="12" type="noConversion"/>
  </si>
  <si>
    <t>科技兼职苏州住宿</t>
    <phoneticPr fontId="12" type="noConversion"/>
  </si>
  <si>
    <t>签到花</t>
    <phoneticPr fontId="12" type="noConversion"/>
  </si>
  <si>
    <t>苏州</t>
    <phoneticPr fontId="12" type="noConversion"/>
  </si>
  <si>
    <t>10.17-10.20</t>
    <phoneticPr fontId="12" type="noConversion"/>
  </si>
  <si>
    <t>10.17-18</t>
    <phoneticPr fontId="12" type="noConversion"/>
  </si>
  <si>
    <t>10.19-20</t>
    <phoneticPr fontId="12" type="noConversion"/>
  </si>
  <si>
    <t>王凤雨 上海-北京</t>
    <phoneticPr fontId="12" type="noConversion"/>
  </si>
  <si>
    <t>郭燕雷 上海-北京</t>
    <phoneticPr fontId="12" type="noConversion"/>
  </si>
  <si>
    <t>停车费</t>
    <phoneticPr fontId="12" type="noConversion"/>
  </si>
  <si>
    <t>苏州制作费+打印费</t>
    <phoneticPr fontId="12" type="noConversion"/>
  </si>
  <si>
    <t>苏州客户用餐</t>
    <phoneticPr fontId="12" type="noConversion"/>
  </si>
  <si>
    <t>闪送</t>
    <phoneticPr fontId="12" type="noConversion"/>
  </si>
  <si>
    <t>活动餐费</t>
    <phoneticPr fontId="12" type="noConversion"/>
  </si>
  <si>
    <t>周总服装报销（太原站）</t>
    <phoneticPr fontId="12" type="noConversion"/>
  </si>
  <si>
    <t>客户报销（微信确认）</t>
    <phoneticPr fontId="12" type="noConversion"/>
  </si>
  <si>
    <t>周总广州住宿</t>
    <phoneticPr fontId="12" type="noConversion"/>
  </si>
  <si>
    <t>汽车之家-公司</t>
    <phoneticPr fontId="12" type="noConversion"/>
  </si>
  <si>
    <t>达达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</si>
</sst>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 "/>
    <numFmt numFmtId="178" formatCode="#,##0.00_ "/>
    <numFmt numFmtId="179" formatCode="0.00_);[Red]\(0.00\)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7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0" borderId="10" xfId="0" applyFont="1" applyFill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862013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37" workbookViewId="0">
      <selection activeCell="I27" sqref="I27"/>
    </sheetView>
  </sheetViews>
  <sheetFormatPr defaultColWidth="9" defaultRowHeight="21" customHeight="1" x14ac:dyDescent="0.3"/>
  <cols>
    <col min="1" max="1" width="6.1328125" style="31" customWidth="1"/>
    <col min="2" max="2" width="17.86328125" bestFit="1" customWidth="1"/>
    <col min="3" max="3" width="11.86328125" style="32" bestFit="1" customWidth="1"/>
    <col min="5" max="6" width="11.86328125" bestFit="1" customWidth="1"/>
    <col min="7" max="7" width="10.7304687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44"/>
      <c r="J2" s="44"/>
      <c r="K2" s="44"/>
      <c r="L2" s="44"/>
    </row>
    <row r="4" spans="1:12" ht="21" customHeight="1" x14ac:dyDescent="0.3">
      <c r="H4" s="98" t="s">
        <v>84</v>
      </c>
      <c r="I4" s="98"/>
      <c r="J4" s="98" t="s">
        <v>1</v>
      </c>
    </row>
    <row r="5" spans="1:12" ht="21" customHeight="1" x14ac:dyDescent="0.3">
      <c r="H5" s="99"/>
      <c r="I5" s="99"/>
      <c r="J5" s="99"/>
    </row>
    <row r="6" spans="1:12" ht="21" customHeight="1" x14ac:dyDescent="0.3">
      <c r="A6" s="82" t="s">
        <v>2</v>
      </c>
      <c r="B6" s="87" t="s">
        <v>3</v>
      </c>
      <c r="C6" s="72" t="s">
        <v>4</v>
      </c>
      <c r="D6" s="72"/>
      <c r="E6" s="72"/>
      <c r="F6" s="73" t="s">
        <v>5</v>
      </c>
      <c r="G6" s="73"/>
      <c r="H6" s="73"/>
      <c r="I6" s="73"/>
      <c r="J6" s="87" t="s">
        <v>6</v>
      </c>
    </row>
    <row r="7" spans="1:12" ht="21" customHeight="1" x14ac:dyDescent="0.3">
      <c r="A7" s="82"/>
      <c r="B7" s="87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7"/>
    </row>
    <row r="8" spans="1:12" ht="21" customHeight="1" x14ac:dyDescent="0.3">
      <c r="A8" s="83">
        <v>1</v>
      </c>
      <c r="B8" s="77" t="s">
        <v>14</v>
      </c>
      <c r="C8" s="88">
        <v>2000</v>
      </c>
      <c r="D8" s="83">
        <v>1</v>
      </c>
      <c r="E8" s="88">
        <f>C8*D8</f>
        <v>2000</v>
      </c>
      <c r="F8" s="58">
        <v>523.5</v>
      </c>
      <c r="G8" s="37">
        <v>0</v>
      </c>
      <c r="H8" s="58">
        <f>F8+G8</f>
        <v>523.5</v>
      </c>
      <c r="I8" s="50" t="s">
        <v>90</v>
      </c>
      <c r="J8" s="92" t="s">
        <v>15</v>
      </c>
    </row>
    <row r="9" spans="1:12" ht="21" customHeight="1" x14ac:dyDescent="0.3">
      <c r="A9" s="86"/>
      <c r="B9" s="103"/>
      <c r="C9" s="104"/>
      <c r="D9" s="86"/>
      <c r="E9" s="104"/>
      <c r="F9" s="58">
        <v>553</v>
      </c>
      <c r="G9" s="60">
        <v>0</v>
      </c>
      <c r="H9" s="58">
        <f>F9+G9</f>
        <v>553</v>
      </c>
      <c r="I9" s="50" t="s">
        <v>98</v>
      </c>
      <c r="J9" s="93"/>
    </row>
    <row r="10" spans="1:12" ht="21" customHeight="1" x14ac:dyDescent="0.3">
      <c r="A10" s="86"/>
      <c r="B10" s="103"/>
      <c r="C10" s="104"/>
      <c r="D10" s="86"/>
      <c r="E10" s="104"/>
      <c r="F10" s="58">
        <v>553</v>
      </c>
      <c r="G10" s="60">
        <v>0</v>
      </c>
      <c r="H10" s="58">
        <f>F10+G10</f>
        <v>553</v>
      </c>
      <c r="I10" s="50" t="s">
        <v>99</v>
      </c>
      <c r="J10" s="93"/>
    </row>
    <row r="11" spans="1:12" ht="21" customHeight="1" x14ac:dyDescent="0.3">
      <c r="A11" s="84"/>
      <c r="B11" s="78"/>
      <c r="C11" s="89"/>
      <c r="D11" s="84"/>
      <c r="E11" s="89"/>
      <c r="F11" s="58">
        <v>126</v>
      </c>
      <c r="G11" s="70">
        <v>0</v>
      </c>
      <c r="H11" s="58">
        <f>F11+G11</f>
        <v>126</v>
      </c>
      <c r="I11" s="50" t="s">
        <v>108</v>
      </c>
      <c r="J11" s="93"/>
    </row>
    <row r="12" spans="1:12" s="30" customFormat="1" ht="21" customHeight="1" x14ac:dyDescent="0.3">
      <c r="A12" s="38"/>
      <c r="B12" s="39" t="s">
        <v>16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1755.5</v>
      </c>
      <c r="G12" s="40">
        <f>SUM(G8:G11)</f>
        <v>0</v>
      </c>
      <c r="H12" s="40">
        <f>SUM(H8:H11)</f>
        <v>1755.5</v>
      </c>
      <c r="I12" s="46"/>
      <c r="J12" s="94"/>
    </row>
    <row r="13" spans="1:12" ht="21" customHeight="1" x14ac:dyDescent="0.3">
      <c r="A13" s="83">
        <v>2</v>
      </c>
      <c r="B13" s="77" t="s">
        <v>17</v>
      </c>
      <c r="C13" s="88">
        <v>0</v>
      </c>
      <c r="D13" s="83"/>
      <c r="E13" s="88">
        <f t="shared" ref="E13:E46" si="0">C13*D13</f>
        <v>0</v>
      </c>
      <c r="F13" s="37">
        <v>0</v>
      </c>
      <c r="G13" s="37">
        <v>0</v>
      </c>
      <c r="H13" s="37">
        <f>F13+G13</f>
        <v>0</v>
      </c>
      <c r="I13" s="45"/>
      <c r="J13" s="92" t="s">
        <v>18</v>
      </c>
    </row>
    <row r="14" spans="1:12" ht="21" customHeight="1" x14ac:dyDescent="0.3">
      <c r="A14" s="84"/>
      <c r="B14" s="78"/>
      <c r="C14" s="89"/>
      <c r="D14" s="84"/>
      <c r="E14" s="89"/>
      <c r="F14" s="37">
        <v>0</v>
      </c>
      <c r="G14" s="37">
        <v>0</v>
      </c>
      <c r="H14" s="37">
        <f t="shared" ref="H14" si="1">F14+G14</f>
        <v>0</v>
      </c>
      <c r="I14" s="45"/>
      <c r="J14" s="93"/>
    </row>
    <row r="15" spans="1:12" s="30" customFormat="1" ht="21" customHeight="1" x14ac:dyDescent="0.3">
      <c r="A15" s="38"/>
      <c r="B15" s="39" t="s">
        <v>19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6"/>
      <c r="J15" s="94"/>
    </row>
    <row r="16" spans="1:12" ht="21" customHeight="1" x14ac:dyDescent="0.3">
      <c r="A16" s="85">
        <v>3</v>
      </c>
      <c r="B16" s="79" t="s">
        <v>20</v>
      </c>
      <c r="C16" s="90">
        <v>1000</v>
      </c>
      <c r="D16" s="91">
        <v>1</v>
      </c>
      <c r="E16" s="90">
        <f t="shared" si="0"/>
        <v>1000</v>
      </c>
      <c r="F16" s="58">
        <v>434</v>
      </c>
      <c r="G16" s="37">
        <v>0</v>
      </c>
      <c r="H16" s="37">
        <f t="shared" ref="H16:H44" si="2">F16+G16</f>
        <v>434</v>
      </c>
      <c r="I16" s="50" t="s">
        <v>102</v>
      </c>
      <c r="J16" s="100" t="s">
        <v>21</v>
      </c>
    </row>
    <row r="17" spans="1:10" ht="21" customHeight="1" x14ac:dyDescent="0.3">
      <c r="A17" s="85"/>
      <c r="B17" s="79"/>
      <c r="C17" s="90"/>
      <c r="D17" s="91"/>
      <c r="E17" s="90"/>
      <c r="F17" s="58">
        <v>248</v>
      </c>
      <c r="G17" s="37">
        <v>0</v>
      </c>
      <c r="H17" s="37">
        <f t="shared" si="2"/>
        <v>248</v>
      </c>
      <c r="I17" s="50" t="s">
        <v>104</v>
      </c>
      <c r="J17" s="101"/>
    </row>
    <row r="18" spans="1:10" ht="21" customHeight="1" x14ac:dyDescent="0.3">
      <c r="A18" s="85"/>
      <c r="B18" s="79"/>
      <c r="C18" s="90"/>
      <c r="D18" s="91"/>
      <c r="E18" s="90"/>
      <c r="F18" s="58">
        <v>139</v>
      </c>
      <c r="G18" s="68">
        <v>0</v>
      </c>
      <c r="H18" s="68">
        <f t="shared" si="2"/>
        <v>139</v>
      </c>
      <c r="I18" s="50" t="s">
        <v>104</v>
      </c>
      <c r="J18" s="101"/>
    </row>
    <row r="19" spans="1:10" ht="21" customHeight="1" x14ac:dyDescent="0.3">
      <c r="A19" s="85"/>
      <c r="B19" s="79"/>
      <c r="C19" s="90"/>
      <c r="D19" s="91"/>
      <c r="E19" s="90"/>
      <c r="F19" s="58">
        <v>1825</v>
      </c>
      <c r="G19" s="67">
        <v>0</v>
      </c>
      <c r="H19" s="67">
        <f t="shared" si="2"/>
        <v>1825</v>
      </c>
      <c r="I19" s="50" t="s">
        <v>106</v>
      </c>
      <c r="J19" s="101"/>
    </row>
    <row r="20" spans="1:10" s="30" customFormat="1" ht="21" customHeight="1" x14ac:dyDescent="0.3">
      <c r="A20" s="38"/>
      <c r="B20" s="39" t="s">
        <v>22</v>
      </c>
      <c r="C20" s="40">
        <f>SUM(C16)</f>
        <v>1000</v>
      </c>
      <c r="D20" s="40">
        <f>SUM(D16)</f>
        <v>1</v>
      </c>
      <c r="E20" s="40">
        <f>SUM(E16)</f>
        <v>1000</v>
      </c>
      <c r="F20" s="40">
        <f>SUM(F16:F19)</f>
        <v>2646</v>
      </c>
      <c r="G20" s="40">
        <f>SUM(G16:G19)</f>
        <v>0</v>
      </c>
      <c r="H20" s="40">
        <f>SUM(H16:H19)</f>
        <v>2646</v>
      </c>
      <c r="I20" s="46"/>
      <c r="J20" s="102"/>
    </row>
    <row r="21" spans="1:10" ht="21" customHeight="1" x14ac:dyDescent="0.3">
      <c r="A21" s="85">
        <v>4</v>
      </c>
      <c r="B21" s="79" t="s">
        <v>23</v>
      </c>
      <c r="C21" s="90">
        <v>0</v>
      </c>
      <c r="D21" s="91"/>
      <c r="E21" s="90">
        <f t="shared" si="0"/>
        <v>0</v>
      </c>
      <c r="F21" s="58">
        <v>0</v>
      </c>
      <c r="G21" s="58">
        <v>0</v>
      </c>
      <c r="H21" s="58">
        <f t="shared" si="2"/>
        <v>0</v>
      </c>
      <c r="I21" s="59"/>
      <c r="J21" s="100" t="s">
        <v>24</v>
      </c>
    </row>
    <row r="22" spans="1:10" ht="21" customHeight="1" x14ac:dyDescent="0.3">
      <c r="A22" s="85"/>
      <c r="B22" s="79"/>
      <c r="C22" s="90"/>
      <c r="D22" s="91"/>
      <c r="E22" s="90"/>
      <c r="F22" s="58">
        <v>0</v>
      </c>
      <c r="G22" s="58">
        <v>0</v>
      </c>
      <c r="H22" s="58">
        <f t="shared" si="2"/>
        <v>0</v>
      </c>
      <c r="I22" s="59"/>
      <c r="J22" s="101"/>
    </row>
    <row r="23" spans="1:10" s="30" customFormat="1" ht="21" customHeight="1" x14ac:dyDescent="0.3">
      <c r="A23" s="38"/>
      <c r="B23" s="39" t="s">
        <v>25</v>
      </c>
      <c r="C23" s="40">
        <f>SUM(C21)</f>
        <v>0</v>
      </c>
      <c r="D23" s="40">
        <f t="shared" ref="D23:E23" si="3">SUM(D21)</f>
        <v>0</v>
      </c>
      <c r="E23" s="40">
        <f t="shared" si="3"/>
        <v>0</v>
      </c>
      <c r="F23" s="40">
        <f>SUM(F21:F22)</f>
        <v>0</v>
      </c>
      <c r="G23" s="40">
        <f t="shared" ref="G23" si="4">SUM(G21:G22)</f>
        <v>0</v>
      </c>
      <c r="H23" s="40">
        <f>SUM(H21:H22)</f>
        <v>0</v>
      </c>
      <c r="I23" s="46"/>
      <c r="J23" s="102"/>
    </row>
    <row r="24" spans="1:10" ht="21" customHeight="1" x14ac:dyDescent="0.3">
      <c r="A24" s="83">
        <v>5</v>
      </c>
      <c r="B24" s="77" t="s">
        <v>26</v>
      </c>
      <c r="C24" s="88">
        <v>2000</v>
      </c>
      <c r="D24" s="83">
        <v>1</v>
      </c>
      <c r="E24" s="88">
        <f t="shared" si="0"/>
        <v>2000</v>
      </c>
      <c r="F24" s="58">
        <v>1339.38</v>
      </c>
      <c r="G24" s="37">
        <v>0</v>
      </c>
      <c r="H24" s="58">
        <f>F24+G24</f>
        <v>1339.38</v>
      </c>
      <c r="I24" s="59" t="s">
        <v>86</v>
      </c>
      <c r="J24" s="92" t="s">
        <v>27</v>
      </c>
    </row>
    <row r="25" spans="1:10" ht="21" customHeight="1" x14ac:dyDescent="0.3">
      <c r="A25" s="86"/>
      <c r="B25" s="103"/>
      <c r="C25" s="104"/>
      <c r="D25" s="86"/>
      <c r="E25" s="104"/>
      <c r="F25" s="58">
        <v>114.08</v>
      </c>
      <c r="G25" s="51">
        <v>0</v>
      </c>
      <c r="H25" s="58">
        <f t="shared" ref="H25:H26" si="5">F25+G25</f>
        <v>114.08</v>
      </c>
      <c r="I25" s="59" t="s">
        <v>87</v>
      </c>
      <c r="J25" s="93"/>
    </row>
    <row r="26" spans="1:10" ht="21" customHeight="1" x14ac:dyDescent="0.3">
      <c r="A26" s="86"/>
      <c r="B26" s="103"/>
      <c r="C26" s="104"/>
      <c r="D26" s="86"/>
      <c r="E26" s="104"/>
      <c r="F26" s="58">
        <v>139.5</v>
      </c>
      <c r="G26" s="52">
        <v>0</v>
      </c>
      <c r="H26" s="58">
        <f t="shared" si="5"/>
        <v>139.5</v>
      </c>
      <c r="I26" s="59" t="s">
        <v>88</v>
      </c>
      <c r="J26" s="93"/>
    </row>
    <row r="27" spans="1:10" ht="21" customHeight="1" x14ac:dyDescent="0.3">
      <c r="A27" s="86"/>
      <c r="B27" s="103"/>
      <c r="C27" s="104"/>
      <c r="D27" s="86"/>
      <c r="E27" s="104"/>
      <c r="F27" s="58">
        <v>274.60000000000002</v>
      </c>
      <c r="G27" s="37">
        <v>0</v>
      </c>
      <c r="H27" s="58">
        <f t="shared" ref="H27" si="6">F27+G27</f>
        <v>274.60000000000002</v>
      </c>
      <c r="I27" s="59" t="s">
        <v>89</v>
      </c>
      <c r="J27" s="93"/>
    </row>
    <row r="28" spans="1:10" s="30" customFormat="1" ht="21" customHeight="1" x14ac:dyDescent="0.3">
      <c r="A28" s="38"/>
      <c r="B28" s="39" t="s">
        <v>28</v>
      </c>
      <c r="C28" s="40">
        <f>SUM(C24)</f>
        <v>2000</v>
      </c>
      <c r="D28" s="40">
        <f>SUM(D24)</f>
        <v>1</v>
      </c>
      <c r="E28" s="40">
        <f>SUM(E24)</f>
        <v>2000</v>
      </c>
      <c r="F28" s="40">
        <f>SUM(F24:F27)</f>
        <v>1867.56</v>
      </c>
      <c r="G28" s="40">
        <f>SUM(G24:G27)</f>
        <v>0</v>
      </c>
      <c r="H28" s="40">
        <f>SUM(H24:H27)</f>
        <v>1867.56</v>
      </c>
      <c r="I28" s="46"/>
      <c r="J28" s="94"/>
    </row>
    <row r="29" spans="1:10" ht="21" customHeight="1" x14ac:dyDescent="0.3">
      <c r="A29" s="85">
        <v>6</v>
      </c>
      <c r="B29" s="79" t="s">
        <v>29</v>
      </c>
      <c r="C29" s="90">
        <v>0</v>
      </c>
      <c r="D29" s="91"/>
      <c r="E29" s="90">
        <f t="shared" si="0"/>
        <v>0</v>
      </c>
      <c r="F29" s="37">
        <v>0</v>
      </c>
      <c r="G29" s="37">
        <v>0</v>
      </c>
      <c r="H29" s="58">
        <f t="shared" si="2"/>
        <v>0</v>
      </c>
      <c r="I29" s="59"/>
      <c r="J29" s="92" t="s">
        <v>83</v>
      </c>
    </row>
    <row r="30" spans="1:10" ht="21" customHeight="1" x14ac:dyDescent="0.3">
      <c r="A30" s="85"/>
      <c r="B30" s="79"/>
      <c r="C30" s="90"/>
      <c r="D30" s="91"/>
      <c r="E30" s="90"/>
      <c r="F30" s="37">
        <v>0</v>
      </c>
      <c r="G30" s="37">
        <v>0</v>
      </c>
      <c r="H30" s="58">
        <f t="shared" si="2"/>
        <v>0</v>
      </c>
      <c r="I30" s="59"/>
      <c r="J30" s="101"/>
    </row>
    <row r="31" spans="1:10" ht="21" customHeight="1" x14ac:dyDescent="0.3">
      <c r="A31" s="85"/>
      <c r="B31" s="79"/>
      <c r="C31" s="90"/>
      <c r="D31" s="91"/>
      <c r="E31" s="90"/>
      <c r="F31" s="37">
        <v>0</v>
      </c>
      <c r="G31" s="37">
        <v>0</v>
      </c>
      <c r="H31" s="37">
        <f t="shared" si="2"/>
        <v>0</v>
      </c>
      <c r="I31" s="50"/>
      <c r="J31" s="101"/>
    </row>
    <row r="32" spans="1:10" ht="21" customHeight="1" x14ac:dyDescent="0.3">
      <c r="A32" s="85"/>
      <c r="B32" s="79"/>
      <c r="C32" s="90"/>
      <c r="D32" s="91"/>
      <c r="E32" s="90"/>
      <c r="F32" s="37">
        <v>0</v>
      </c>
      <c r="G32" s="37">
        <v>0</v>
      </c>
      <c r="H32" s="37">
        <f t="shared" si="2"/>
        <v>0</v>
      </c>
      <c r="I32" s="45"/>
      <c r="J32" s="101"/>
    </row>
    <row r="33" spans="1:10" s="30" customFormat="1" ht="21" customHeight="1" x14ac:dyDescent="0.3">
      <c r="A33" s="38"/>
      <c r="B33" s="39" t="s">
        <v>30</v>
      </c>
      <c r="C33" s="40">
        <f>SUM(C29)</f>
        <v>0</v>
      </c>
      <c r="D33" s="40">
        <f t="shared" ref="D33:E33" si="7">SUM(D29)</f>
        <v>0</v>
      </c>
      <c r="E33" s="40">
        <f t="shared" si="7"/>
        <v>0</v>
      </c>
      <c r="F33" s="40">
        <f>SUM(F29:F32)</f>
        <v>0</v>
      </c>
      <c r="G33" s="40">
        <f t="shared" ref="G33" si="8">SUM(G29:G32)</f>
        <v>0</v>
      </c>
      <c r="H33" s="40">
        <f>SUM(H29:H32)</f>
        <v>0</v>
      </c>
      <c r="I33" s="46"/>
      <c r="J33" s="102"/>
    </row>
    <row r="34" spans="1:10" ht="21" customHeight="1" x14ac:dyDescent="0.3">
      <c r="A34" s="85">
        <v>7</v>
      </c>
      <c r="B34" s="79" t="s">
        <v>31</v>
      </c>
      <c r="C34" s="90">
        <v>0</v>
      </c>
      <c r="D34" s="91"/>
      <c r="E34" s="90">
        <f t="shared" si="0"/>
        <v>0</v>
      </c>
      <c r="F34" s="37">
        <v>0</v>
      </c>
      <c r="G34" s="37">
        <v>0</v>
      </c>
      <c r="H34" s="37">
        <f t="shared" si="2"/>
        <v>0</v>
      </c>
      <c r="I34" s="45"/>
      <c r="J34" s="95"/>
    </row>
    <row r="35" spans="1:10" ht="21" customHeight="1" x14ac:dyDescent="0.3">
      <c r="A35" s="85"/>
      <c r="B35" s="79"/>
      <c r="C35" s="90"/>
      <c r="D35" s="91"/>
      <c r="E35" s="90"/>
      <c r="F35" s="37">
        <v>0</v>
      </c>
      <c r="G35" s="37">
        <v>0</v>
      </c>
      <c r="H35" s="37">
        <f t="shared" si="2"/>
        <v>0</v>
      </c>
      <c r="I35" s="45"/>
      <c r="J35" s="96"/>
    </row>
    <row r="36" spans="1:10" ht="21" customHeight="1" x14ac:dyDescent="0.3">
      <c r="A36" s="85"/>
      <c r="B36" s="79"/>
      <c r="C36" s="90"/>
      <c r="D36" s="91"/>
      <c r="E36" s="90"/>
      <c r="F36" s="37">
        <v>0</v>
      </c>
      <c r="G36" s="37">
        <v>0</v>
      </c>
      <c r="H36" s="37">
        <f t="shared" si="2"/>
        <v>0</v>
      </c>
      <c r="I36" s="45"/>
      <c r="J36" s="96"/>
    </row>
    <row r="37" spans="1:10" ht="21" customHeight="1" x14ac:dyDescent="0.3">
      <c r="A37" s="85"/>
      <c r="B37" s="79"/>
      <c r="C37" s="90"/>
      <c r="D37" s="91"/>
      <c r="E37" s="90"/>
      <c r="F37" s="37">
        <v>0</v>
      </c>
      <c r="G37" s="37">
        <v>0</v>
      </c>
      <c r="H37" s="37">
        <f t="shared" si="2"/>
        <v>0</v>
      </c>
      <c r="I37" s="45"/>
      <c r="J37" s="96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9">SUM(D34)</f>
        <v>0</v>
      </c>
      <c r="E38" s="40">
        <f t="shared" si="9"/>
        <v>0</v>
      </c>
      <c r="F38" s="40">
        <f>SUM(F34:F37)</f>
        <v>0</v>
      </c>
      <c r="G38" s="40">
        <f t="shared" ref="G38:H38" si="10">SUM(G34:G37)</f>
        <v>0</v>
      </c>
      <c r="H38" s="40">
        <f t="shared" si="10"/>
        <v>0</v>
      </c>
      <c r="I38" s="46"/>
      <c r="J38" s="97"/>
    </row>
    <row r="39" spans="1:10" ht="21" customHeight="1" x14ac:dyDescent="0.3">
      <c r="A39" s="85">
        <v>8</v>
      </c>
      <c r="B39" s="79" t="s">
        <v>33</v>
      </c>
      <c r="C39" s="90">
        <v>0</v>
      </c>
      <c r="D39" s="91"/>
      <c r="E39" s="90">
        <f t="shared" si="0"/>
        <v>0</v>
      </c>
      <c r="F39" s="37">
        <v>0</v>
      </c>
      <c r="G39" s="37">
        <v>0</v>
      </c>
      <c r="H39" s="37">
        <f t="shared" si="2"/>
        <v>0</v>
      </c>
      <c r="I39" s="45"/>
      <c r="J39" s="100" t="s">
        <v>34</v>
      </c>
    </row>
    <row r="40" spans="1:10" ht="21" customHeight="1" x14ac:dyDescent="0.3">
      <c r="A40" s="85"/>
      <c r="B40" s="79"/>
      <c r="C40" s="90"/>
      <c r="D40" s="91"/>
      <c r="E40" s="90"/>
      <c r="F40" s="37">
        <v>0</v>
      </c>
      <c r="G40" s="37">
        <v>0</v>
      </c>
      <c r="H40" s="37">
        <f t="shared" si="2"/>
        <v>0</v>
      </c>
      <c r="I40" s="45"/>
      <c r="J40" s="101"/>
    </row>
    <row r="41" spans="1:10" s="30" customFormat="1" ht="21" customHeight="1" x14ac:dyDescent="0.3">
      <c r="A41" s="38"/>
      <c r="B41" s="39" t="s">
        <v>35</v>
      </c>
      <c r="C41" s="40">
        <f>SUM(C39)</f>
        <v>0</v>
      </c>
      <c r="D41" s="40">
        <f t="shared" ref="D41:E41" si="11">SUM(D39)</f>
        <v>0</v>
      </c>
      <c r="E41" s="40">
        <f t="shared" si="11"/>
        <v>0</v>
      </c>
      <c r="F41" s="40">
        <f>SUM(F39:F40)</f>
        <v>0</v>
      </c>
      <c r="G41" s="40">
        <f t="shared" ref="G41:H41" si="12">SUM(G39:G40)</f>
        <v>0</v>
      </c>
      <c r="H41" s="40">
        <f t="shared" si="12"/>
        <v>0</v>
      </c>
      <c r="I41" s="46"/>
      <c r="J41" s="102"/>
    </row>
    <row r="42" spans="1:10" ht="21" customHeight="1" x14ac:dyDescent="0.3">
      <c r="A42" s="85">
        <v>9</v>
      </c>
      <c r="B42" s="79" t="s">
        <v>36</v>
      </c>
      <c r="C42" s="90">
        <v>0</v>
      </c>
      <c r="D42" s="91"/>
      <c r="E42" s="90">
        <f t="shared" si="0"/>
        <v>0</v>
      </c>
      <c r="F42" s="37">
        <v>0</v>
      </c>
      <c r="G42" s="37">
        <v>0</v>
      </c>
      <c r="H42" s="37">
        <f t="shared" si="2"/>
        <v>0</v>
      </c>
      <c r="I42" s="45"/>
      <c r="J42" s="92" t="s">
        <v>37</v>
      </c>
    </row>
    <row r="43" spans="1:10" ht="21" customHeight="1" x14ac:dyDescent="0.3">
      <c r="A43" s="85"/>
      <c r="B43" s="79"/>
      <c r="C43" s="90"/>
      <c r="D43" s="91"/>
      <c r="E43" s="90"/>
      <c r="F43" s="37">
        <v>0</v>
      </c>
      <c r="G43" s="37">
        <v>0</v>
      </c>
      <c r="H43" s="37">
        <f t="shared" si="2"/>
        <v>0</v>
      </c>
      <c r="I43" s="45"/>
      <c r="J43" s="93"/>
    </row>
    <row r="44" spans="1:10" ht="21" customHeight="1" x14ac:dyDescent="0.3">
      <c r="A44" s="85"/>
      <c r="B44" s="79"/>
      <c r="C44" s="90"/>
      <c r="D44" s="91"/>
      <c r="E44" s="90"/>
      <c r="F44" s="37">
        <v>0</v>
      </c>
      <c r="G44" s="37">
        <v>0</v>
      </c>
      <c r="H44" s="37">
        <f t="shared" si="2"/>
        <v>0</v>
      </c>
      <c r="I44" s="45"/>
      <c r="J44" s="93"/>
    </row>
    <row r="45" spans="1:10" s="30" customFormat="1" ht="21" customHeight="1" x14ac:dyDescent="0.3">
      <c r="A45" s="38"/>
      <c r="B45" s="39" t="s">
        <v>38</v>
      </c>
      <c r="C45" s="40">
        <f>SUM(C42)</f>
        <v>0</v>
      </c>
      <c r="D45" s="40">
        <f t="shared" ref="D45:E45" si="13">SUM(D42)</f>
        <v>0</v>
      </c>
      <c r="E45" s="40">
        <f t="shared" si="13"/>
        <v>0</v>
      </c>
      <c r="F45" s="40">
        <f>SUM(F42:F44)</f>
        <v>0</v>
      </c>
      <c r="G45" s="40">
        <f t="shared" ref="G45:H45" si="14">SUM(G42:G44)</f>
        <v>0</v>
      </c>
      <c r="H45" s="40">
        <f t="shared" si="14"/>
        <v>0</v>
      </c>
      <c r="I45" s="46"/>
      <c r="J45" s="94"/>
    </row>
    <row r="46" spans="1:10" ht="21" customHeight="1" x14ac:dyDescent="0.3">
      <c r="A46" s="83">
        <v>10</v>
      </c>
      <c r="B46" s="79" t="s">
        <v>39</v>
      </c>
      <c r="C46" s="90">
        <v>10000</v>
      </c>
      <c r="D46" s="91">
        <v>1</v>
      </c>
      <c r="E46" s="90">
        <f t="shared" si="0"/>
        <v>10000</v>
      </c>
      <c r="F46" s="58">
        <v>1331.67</v>
      </c>
      <c r="G46" s="58">
        <v>0</v>
      </c>
      <c r="H46" s="58">
        <f>F46+G46</f>
        <v>1331.67</v>
      </c>
      <c r="I46" s="61" t="s">
        <v>91</v>
      </c>
      <c r="J46" s="95"/>
    </row>
    <row r="47" spans="1:10" ht="21" customHeight="1" x14ac:dyDescent="0.3">
      <c r="A47" s="86"/>
      <c r="B47" s="79"/>
      <c r="C47" s="90"/>
      <c r="D47" s="91"/>
      <c r="E47" s="90"/>
      <c r="F47" s="58">
        <v>663.96</v>
      </c>
      <c r="G47" s="58">
        <v>0</v>
      </c>
      <c r="H47" s="58">
        <f t="shared" ref="H47:H54" si="15">F47+G47</f>
        <v>663.96</v>
      </c>
      <c r="I47" s="61" t="s">
        <v>92</v>
      </c>
      <c r="J47" s="96"/>
    </row>
    <row r="48" spans="1:10" ht="21" customHeight="1" x14ac:dyDescent="0.3">
      <c r="A48" s="86"/>
      <c r="B48" s="79"/>
      <c r="C48" s="90"/>
      <c r="D48" s="91"/>
      <c r="E48" s="90"/>
      <c r="F48" s="58">
        <v>406</v>
      </c>
      <c r="G48" s="58">
        <v>0</v>
      </c>
      <c r="H48" s="58">
        <f t="shared" si="15"/>
        <v>406</v>
      </c>
      <c r="I48" s="59" t="s">
        <v>101</v>
      </c>
      <c r="J48" s="96"/>
    </row>
    <row r="49" spans="1:10" ht="21" customHeight="1" x14ac:dyDescent="0.3">
      <c r="A49" s="86"/>
      <c r="B49" s="79"/>
      <c r="C49" s="90"/>
      <c r="D49" s="91"/>
      <c r="E49" s="90"/>
      <c r="F49" s="58">
        <v>180</v>
      </c>
      <c r="G49" s="58">
        <v>0</v>
      </c>
      <c r="H49" s="58">
        <f t="shared" si="15"/>
        <v>180</v>
      </c>
      <c r="I49" s="59" t="s">
        <v>93</v>
      </c>
      <c r="J49" s="96"/>
    </row>
    <row r="50" spans="1:10" ht="21" customHeight="1" x14ac:dyDescent="0.3">
      <c r="A50" s="86"/>
      <c r="B50" s="79"/>
      <c r="C50" s="90"/>
      <c r="D50" s="91"/>
      <c r="E50" s="90"/>
      <c r="F50" s="58">
        <v>20</v>
      </c>
      <c r="G50" s="58">
        <v>0</v>
      </c>
      <c r="H50" s="58">
        <f t="shared" si="15"/>
        <v>20</v>
      </c>
      <c r="I50" s="59" t="s">
        <v>100</v>
      </c>
      <c r="J50" s="96"/>
    </row>
    <row r="51" spans="1:10" ht="21" customHeight="1" x14ac:dyDescent="0.3">
      <c r="A51" s="86"/>
      <c r="B51" s="79"/>
      <c r="C51" s="90"/>
      <c r="D51" s="91"/>
      <c r="E51" s="90"/>
      <c r="F51" s="58">
        <v>2070</v>
      </c>
      <c r="G51" s="58">
        <v>0</v>
      </c>
      <c r="H51" s="58">
        <f t="shared" si="15"/>
        <v>2070</v>
      </c>
      <c r="I51" s="69" t="s">
        <v>107</v>
      </c>
      <c r="J51" s="96"/>
    </row>
    <row r="52" spans="1:10" ht="21" customHeight="1" x14ac:dyDescent="0.3">
      <c r="A52" s="86"/>
      <c r="B52" s="79"/>
      <c r="C52" s="90"/>
      <c r="D52" s="91"/>
      <c r="E52" s="90"/>
      <c r="F52" s="58">
        <v>2674</v>
      </c>
      <c r="G52" s="58">
        <v>0</v>
      </c>
      <c r="H52" s="58">
        <f t="shared" si="15"/>
        <v>2674</v>
      </c>
      <c r="I52" s="59" t="s">
        <v>105</v>
      </c>
      <c r="J52" s="96"/>
    </row>
    <row r="53" spans="1:10" ht="21" customHeight="1" x14ac:dyDescent="0.3">
      <c r="A53" s="86"/>
      <c r="B53" s="79"/>
      <c r="C53" s="90"/>
      <c r="D53" s="91"/>
      <c r="E53" s="90"/>
      <c r="F53" s="135">
        <v>82</v>
      </c>
      <c r="G53" s="135">
        <v>0</v>
      </c>
      <c r="H53" s="135">
        <f t="shared" si="15"/>
        <v>82</v>
      </c>
      <c r="I53" s="136" t="s">
        <v>103</v>
      </c>
      <c r="J53" s="96"/>
    </row>
    <row r="54" spans="1:10" ht="21" customHeight="1" x14ac:dyDescent="0.3">
      <c r="A54" s="84"/>
      <c r="B54" s="79"/>
      <c r="C54" s="90"/>
      <c r="D54" s="91"/>
      <c r="E54" s="90"/>
      <c r="F54" s="58">
        <v>52</v>
      </c>
      <c r="G54" s="58">
        <v>0</v>
      </c>
      <c r="H54" s="58">
        <f t="shared" si="15"/>
        <v>52</v>
      </c>
      <c r="I54" s="59" t="s">
        <v>109</v>
      </c>
      <c r="J54" s="96"/>
    </row>
    <row r="55" spans="1:10" s="30" customFormat="1" ht="21" customHeight="1" x14ac:dyDescent="0.3">
      <c r="A55" s="38"/>
      <c r="B55" s="39" t="s">
        <v>40</v>
      </c>
      <c r="C55" s="40">
        <f>SUM(C46)</f>
        <v>10000</v>
      </c>
      <c r="D55" s="40">
        <f>SUM(D46)</f>
        <v>1</v>
      </c>
      <c r="E55" s="40">
        <f>SUM(E46)</f>
        <v>10000</v>
      </c>
      <c r="F55" s="40">
        <f>SUM(F46:F54)</f>
        <v>7479.63</v>
      </c>
      <c r="G55" s="40">
        <f>SUM(G46:G54)</f>
        <v>0</v>
      </c>
      <c r="H55" s="40">
        <f>SUM(H46:H54)</f>
        <v>7479.63</v>
      </c>
      <c r="I55" s="46"/>
      <c r="J55" s="97"/>
    </row>
    <row r="56" spans="1:10" ht="21" customHeight="1" x14ac:dyDescent="0.3">
      <c r="A56" s="38"/>
      <c r="B56" s="39" t="s">
        <v>41</v>
      </c>
      <c r="C56" s="40">
        <f>SUM(C55,C45,C41,C38,C33,C28,C23,C20,C15,C12)</f>
        <v>15000</v>
      </c>
      <c r="D56" s="40">
        <f>SUM(D55,D45,D41,D38,D33,D28,D23,D20,D15,D12)</f>
        <v>4</v>
      </c>
      <c r="E56" s="40">
        <f>SUM(E55,E45,E41,E38,E33,E28,E23,E20,E15,E12)</f>
        <v>15000</v>
      </c>
      <c r="F56" s="40">
        <f>SUM(F55,F45,F41,F38,F33,F28,F23,F20,F15,F12)</f>
        <v>13748.69</v>
      </c>
      <c r="G56" s="40">
        <f>SUM(G55,G45,G41,G38,G33,G28,G23,G20,G15,G12)</f>
        <v>0</v>
      </c>
      <c r="H56" s="40">
        <f>SUM(H55,H45,H41,H38,H33,H28,H23,H20,H15,H12)</f>
        <v>13748.69</v>
      </c>
      <c r="I56" s="46"/>
      <c r="J56" s="47"/>
    </row>
    <row r="60" spans="1:10" ht="21" customHeight="1" x14ac:dyDescent="0.3">
      <c r="A60" s="74" t="s">
        <v>42</v>
      </c>
      <c r="B60" s="75"/>
      <c r="C60" s="76" t="s">
        <v>43</v>
      </c>
      <c r="D60" s="76"/>
      <c r="E60" s="76" t="s">
        <v>44</v>
      </c>
      <c r="F60" s="76"/>
      <c r="G60" s="76" t="s">
        <v>45</v>
      </c>
      <c r="H60" s="76"/>
      <c r="I60" s="48" t="s">
        <v>46</v>
      </c>
    </row>
    <row r="61" spans="1:10" ht="21" customHeight="1" x14ac:dyDescent="0.3">
      <c r="A61" s="80">
        <f>E56</f>
        <v>15000</v>
      </c>
      <c r="B61" s="81"/>
      <c r="C61" s="81">
        <f>H56</f>
        <v>13748.69</v>
      </c>
      <c r="D61" s="81"/>
      <c r="E61" s="81">
        <f>F56</f>
        <v>13748.69</v>
      </c>
      <c r="F61" s="81"/>
      <c r="G61" s="81">
        <f>G56</f>
        <v>0</v>
      </c>
      <c r="H61" s="81"/>
      <c r="I61" s="49">
        <f>A61-C61</f>
        <v>1251.3099999999995</v>
      </c>
    </row>
    <row r="63" spans="1:10" ht="21" customHeight="1" x14ac:dyDescent="0.3">
      <c r="A63" s="41" t="s">
        <v>47</v>
      </c>
      <c r="B63" s="42"/>
      <c r="C63" s="43" t="s">
        <v>48</v>
      </c>
      <c r="D63" s="41"/>
      <c r="E63" s="41" t="s">
        <v>49</v>
      </c>
      <c r="F63" s="41"/>
      <c r="G63" s="41" t="s">
        <v>50</v>
      </c>
      <c r="H63" s="41"/>
      <c r="I63" s="42"/>
    </row>
  </sheetData>
  <mergeCells count="76">
    <mergeCell ref="B8:B11"/>
    <mergeCell ref="A8:A11"/>
    <mergeCell ref="C8:C11"/>
    <mergeCell ref="D8:D11"/>
    <mergeCell ref="E8:E11"/>
    <mergeCell ref="A24:A27"/>
    <mergeCell ref="B24:B27"/>
    <mergeCell ref="C24:C27"/>
    <mergeCell ref="D24:D27"/>
    <mergeCell ref="E24:E27"/>
    <mergeCell ref="H4:I5"/>
    <mergeCell ref="J21:J23"/>
    <mergeCell ref="J24:J28"/>
    <mergeCell ref="J29:J33"/>
    <mergeCell ref="J34:J38"/>
    <mergeCell ref="J4:J5"/>
    <mergeCell ref="J6:J7"/>
    <mergeCell ref="J8:J12"/>
    <mergeCell ref="J13:J15"/>
    <mergeCell ref="J16:J20"/>
    <mergeCell ref="E34:E37"/>
    <mergeCell ref="E39:E40"/>
    <mergeCell ref="E42:E44"/>
    <mergeCell ref="E46:E54"/>
    <mergeCell ref="J42:J45"/>
    <mergeCell ref="J46:J55"/>
    <mergeCell ref="J39:J41"/>
    <mergeCell ref="E13:E14"/>
    <mergeCell ref="E16:E19"/>
    <mergeCell ref="E21:E22"/>
    <mergeCell ref="D29:D32"/>
    <mergeCell ref="E29:E32"/>
    <mergeCell ref="D34:D37"/>
    <mergeCell ref="D39:D40"/>
    <mergeCell ref="D42:D44"/>
    <mergeCell ref="D46:D54"/>
    <mergeCell ref="D13:D14"/>
    <mergeCell ref="D16:D19"/>
    <mergeCell ref="D21:D22"/>
    <mergeCell ref="C29:C32"/>
    <mergeCell ref="C34:C37"/>
    <mergeCell ref="C39:C40"/>
    <mergeCell ref="C42:C44"/>
    <mergeCell ref="C46:C54"/>
    <mergeCell ref="A61:B61"/>
    <mergeCell ref="C61:D61"/>
    <mergeCell ref="E61:F61"/>
    <mergeCell ref="G61:H61"/>
    <mergeCell ref="A6:A7"/>
    <mergeCell ref="A13:A14"/>
    <mergeCell ref="A16:A19"/>
    <mergeCell ref="A21:A22"/>
    <mergeCell ref="A29:A32"/>
    <mergeCell ref="A34:A37"/>
    <mergeCell ref="A39:A40"/>
    <mergeCell ref="A42:A44"/>
    <mergeCell ref="A46:A54"/>
    <mergeCell ref="B6:B7"/>
    <mergeCell ref="B46:B54"/>
    <mergeCell ref="C13:C14"/>
    <mergeCell ref="C2:H2"/>
    <mergeCell ref="C6:E6"/>
    <mergeCell ref="F6:I6"/>
    <mergeCell ref="A60:B60"/>
    <mergeCell ref="C60:D60"/>
    <mergeCell ref="E60:F60"/>
    <mergeCell ref="G60:H60"/>
    <mergeCell ref="B13:B14"/>
    <mergeCell ref="B16:B19"/>
    <mergeCell ref="B21:B22"/>
    <mergeCell ref="B29:B32"/>
    <mergeCell ref="B34:B37"/>
    <mergeCell ref="B39:B40"/>
    <mergeCell ref="B42:B44"/>
    <mergeCell ref="C16:C19"/>
    <mergeCell ref="C21:C22"/>
  </mergeCells>
  <phoneticPr fontId="12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opLeftCell="D25" workbookViewId="0">
      <selection activeCell="L38" sqref="L3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55</v>
      </c>
      <c r="K5" s="106"/>
    </row>
    <row r="6" spans="2:11" ht="20.100000000000001" customHeight="1" x14ac:dyDescent="0.3">
      <c r="B6" s="6"/>
      <c r="C6" s="7"/>
      <c r="D6" s="8" t="s">
        <v>56</v>
      </c>
      <c r="E6" s="8"/>
      <c r="F6" s="107" t="s">
        <v>57</v>
      </c>
      <c r="G6" s="107"/>
      <c r="H6" s="8" t="s">
        <v>58</v>
      </c>
      <c r="I6" s="7"/>
      <c r="J6" s="107" t="s">
        <v>59</v>
      </c>
      <c r="K6" s="108"/>
    </row>
    <row r="7" spans="2:11" ht="20.100000000000001" customHeight="1" x14ac:dyDescent="0.3">
      <c r="B7" s="6"/>
      <c r="C7" s="7"/>
      <c r="D7" s="8" t="s">
        <v>60</v>
      </c>
      <c r="E7" s="8"/>
      <c r="F7" s="107" t="s">
        <v>95</v>
      </c>
      <c r="G7" s="107"/>
      <c r="H7" s="8" t="s">
        <v>61</v>
      </c>
      <c r="I7" s="22"/>
      <c r="J7" s="107">
        <v>10.23</v>
      </c>
      <c r="K7" s="10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9" t="s">
        <v>85</v>
      </c>
      <c r="K8" s="11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1" t="s">
        <v>2</v>
      </c>
      <c r="C10" s="112"/>
      <c r="D10" s="14" t="s">
        <v>63</v>
      </c>
      <c r="E10" s="113" t="s">
        <v>64</v>
      </c>
      <c r="F10" s="114"/>
      <c r="G10" s="16" t="s">
        <v>65</v>
      </c>
      <c r="H10" s="15" t="s">
        <v>66</v>
      </c>
      <c r="I10" s="113" t="s">
        <v>67</v>
      </c>
      <c r="J10" s="114"/>
      <c r="K10" s="16" t="s">
        <v>68</v>
      </c>
    </row>
    <row r="11" spans="2:11" ht="20.100000000000001" customHeight="1" x14ac:dyDescent="0.3">
      <c r="B11" s="115">
        <v>1</v>
      </c>
      <c r="C11" s="116"/>
      <c r="D11" s="131" t="s">
        <v>69</v>
      </c>
      <c r="E11" s="115" t="s">
        <v>70</v>
      </c>
      <c r="F11" s="116"/>
      <c r="G11" s="17">
        <v>0</v>
      </c>
      <c r="H11" s="17">
        <v>0</v>
      </c>
      <c r="I11" s="117"/>
      <c r="J11" s="118"/>
      <c r="K11" s="24"/>
    </row>
    <row r="12" spans="2:11" ht="23" customHeight="1" x14ac:dyDescent="0.3">
      <c r="B12" s="115">
        <v>2</v>
      </c>
      <c r="C12" s="116"/>
      <c r="D12" s="132"/>
      <c r="E12" s="119" t="s">
        <v>71</v>
      </c>
      <c r="F12" s="120"/>
      <c r="G12" s="17">
        <v>0</v>
      </c>
      <c r="H12" s="17">
        <v>0</v>
      </c>
      <c r="I12" s="117"/>
      <c r="J12" s="118"/>
      <c r="K12" s="24"/>
    </row>
    <row r="13" spans="2:11" ht="23" customHeight="1" x14ac:dyDescent="0.3">
      <c r="B13" s="62"/>
      <c r="C13" s="63"/>
      <c r="D13" s="132"/>
      <c r="E13" s="121"/>
      <c r="F13" s="122"/>
      <c r="G13" s="66">
        <v>0</v>
      </c>
      <c r="H13" s="66">
        <v>0</v>
      </c>
      <c r="I13" s="64"/>
      <c r="J13" s="65"/>
      <c r="K13" s="24"/>
    </row>
    <row r="14" spans="2:11" ht="23" customHeight="1" x14ac:dyDescent="0.3">
      <c r="B14" s="53"/>
      <c r="C14" s="54"/>
      <c r="D14" s="132"/>
      <c r="E14" s="123"/>
      <c r="F14" s="124"/>
      <c r="G14" s="57">
        <v>0</v>
      </c>
      <c r="H14" s="57">
        <v>0</v>
      </c>
      <c r="I14" s="55"/>
      <c r="J14" s="56"/>
      <c r="K14" s="24"/>
    </row>
    <row r="15" spans="2:11" ht="20.100000000000001" customHeight="1" x14ac:dyDescent="0.3">
      <c r="B15" s="115">
        <v>3</v>
      </c>
      <c r="C15" s="116"/>
      <c r="D15" s="132"/>
      <c r="E15" s="115" t="s">
        <v>72</v>
      </c>
      <c r="F15" s="116"/>
      <c r="G15" s="17">
        <v>0</v>
      </c>
      <c r="H15" s="17"/>
      <c r="I15" s="117"/>
      <c r="J15" s="118"/>
      <c r="K15" s="24"/>
    </row>
    <row r="16" spans="2:11" ht="20.100000000000001" customHeight="1" x14ac:dyDescent="0.3">
      <c r="B16" s="53"/>
      <c r="C16" s="54"/>
      <c r="D16" s="132"/>
      <c r="E16" s="119" t="s">
        <v>73</v>
      </c>
      <c r="F16" s="120"/>
      <c r="G16" s="57">
        <v>0</v>
      </c>
      <c r="H16" s="57">
        <v>0</v>
      </c>
      <c r="I16" s="55"/>
      <c r="J16" s="56"/>
      <c r="K16" s="24"/>
    </row>
    <row r="17" spans="1:11" ht="20.100000000000001" customHeight="1" x14ac:dyDescent="0.3">
      <c r="B17" s="115">
        <v>4</v>
      </c>
      <c r="C17" s="116"/>
      <c r="D17" s="132"/>
      <c r="E17" s="121"/>
      <c r="F17" s="122"/>
      <c r="G17" s="17">
        <v>0</v>
      </c>
      <c r="H17" s="17"/>
      <c r="I17" s="117">
        <v>0</v>
      </c>
      <c r="J17" s="118"/>
      <c r="K17" s="24"/>
    </row>
    <row r="18" spans="1:11" ht="20.100000000000001" customHeight="1" x14ac:dyDescent="0.3">
      <c r="B18" s="115">
        <v>5</v>
      </c>
      <c r="C18" s="116"/>
      <c r="D18" s="131" t="s">
        <v>39</v>
      </c>
      <c r="E18" s="125"/>
      <c r="F18" s="125"/>
      <c r="G18" s="17"/>
      <c r="H18" s="17"/>
      <c r="I18" s="117"/>
      <c r="J18" s="118"/>
      <c r="K18" s="24"/>
    </row>
    <row r="19" spans="1:11" ht="20.100000000000001" customHeight="1" x14ac:dyDescent="0.3">
      <c r="B19" s="115">
        <v>6</v>
      </c>
      <c r="C19" s="116"/>
      <c r="D19" s="132"/>
      <c r="E19" s="125"/>
      <c r="F19" s="125"/>
      <c r="G19" s="17">
        <v>0</v>
      </c>
      <c r="H19" s="17"/>
      <c r="I19" s="117"/>
      <c r="J19" s="118"/>
      <c r="K19" s="24"/>
    </row>
    <row r="20" spans="1:11" ht="20.100000000000001" customHeight="1" x14ac:dyDescent="0.3">
      <c r="B20" s="115">
        <v>7</v>
      </c>
      <c r="C20" s="116"/>
      <c r="D20" s="133"/>
      <c r="E20" s="125"/>
      <c r="F20" s="125"/>
      <c r="G20" s="17">
        <v>0</v>
      </c>
      <c r="H20" s="17"/>
      <c r="I20" s="117"/>
      <c r="J20" s="118"/>
      <c r="K20" s="24"/>
    </row>
    <row r="21" spans="1:11" ht="20.100000000000001" customHeight="1" x14ac:dyDescent="0.3">
      <c r="B21" s="113" t="s">
        <v>41</v>
      </c>
      <c r="C21" s="126"/>
      <c r="D21" s="126"/>
      <c r="E21" s="126"/>
      <c r="F21" s="114"/>
      <c r="G21" s="18">
        <f>SUM(G11:G20)</f>
        <v>0</v>
      </c>
      <c r="H21" s="18">
        <f>SUM(H11:H20)</f>
        <v>0</v>
      </c>
      <c r="I21" s="127">
        <f>SUM(I11:J20)</f>
        <v>0</v>
      </c>
      <c r="J21" s="128"/>
      <c r="K21" s="25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 x14ac:dyDescent="0.3">
      <c r="B23" s="129" t="s">
        <v>66</v>
      </c>
      <c r="C23" s="129"/>
      <c r="D23" s="129"/>
      <c r="E23" s="129"/>
      <c r="F23" s="129"/>
      <c r="G23" s="129" t="s">
        <v>74</v>
      </c>
      <c r="H23" s="129"/>
      <c r="I23" s="129"/>
      <c r="J23" s="129"/>
      <c r="K23" s="16" t="s">
        <v>75</v>
      </c>
    </row>
    <row r="24" spans="1:11" ht="20.100000000000001" customHeight="1" x14ac:dyDescent="0.3">
      <c r="B24" s="130">
        <f>H21</f>
        <v>0</v>
      </c>
      <c r="C24" s="130"/>
      <c r="D24" s="130"/>
      <c r="E24" s="130"/>
      <c r="F24" s="130"/>
      <c r="G24" s="130">
        <f>I21</f>
        <v>0</v>
      </c>
      <c r="H24" s="130"/>
      <c r="I24" s="130"/>
      <c r="J24" s="130"/>
      <c r="K24" s="27">
        <f>SUM(B24:J24)</f>
        <v>0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76</v>
      </c>
      <c r="C26" s="13"/>
      <c r="D26" s="13"/>
      <c r="E26" s="13"/>
      <c r="F26" s="13" t="s">
        <v>48</v>
      </c>
      <c r="G26" s="13" t="s">
        <v>77</v>
      </c>
      <c r="H26" s="13"/>
      <c r="I26" s="13"/>
      <c r="J26" s="13" t="s">
        <v>50</v>
      </c>
      <c r="K26" s="13"/>
    </row>
    <row r="29" spans="1:11" ht="17.649999999999999" x14ac:dyDescent="0.3">
      <c r="A29" s="71" t="s">
        <v>78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1" spans="1:11" ht="20.100000000000001" customHeight="1" x14ac:dyDescent="0.3">
      <c r="B31" s="3"/>
      <c r="C31" s="4"/>
      <c r="D31" s="5" t="s">
        <v>52</v>
      </c>
      <c r="E31" s="5"/>
      <c r="F31" s="105" t="str">
        <f>F5</f>
        <v>王凤雨</v>
      </c>
      <c r="G31" s="105"/>
      <c r="H31" s="5" t="s">
        <v>54</v>
      </c>
      <c r="I31" s="4"/>
      <c r="J31" s="105" t="str">
        <f>J5</f>
        <v>助理</v>
      </c>
      <c r="K31" s="106"/>
    </row>
    <row r="32" spans="1:11" ht="20.100000000000001" customHeight="1" x14ac:dyDescent="0.3">
      <c r="B32" s="6"/>
      <c r="C32" s="7"/>
      <c r="D32" s="8" t="s">
        <v>56</v>
      </c>
      <c r="E32" s="8"/>
      <c r="F32" s="107" t="str">
        <f>F6</f>
        <v>北京</v>
      </c>
      <c r="G32" s="107"/>
      <c r="H32" s="8" t="s">
        <v>58</v>
      </c>
      <c r="I32" s="7"/>
      <c r="J32" s="107" t="str">
        <f>J6</f>
        <v>企划活动部</v>
      </c>
      <c r="K32" s="108"/>
    </row>
    <row r="33" spans="2:11" ht="20.100000000000001" customHeight="1" x14ac:dyDescent="0.3">
      <c r="B33" s="6"/>
      <c r="C33" s="7"/>
      <c r="D33" s="8" t="s">
        <v>60</v>
      </c>
      <c r="E33" s="8"/>
      <c r="F33" s="107" t="str">
        <f>F7</f>
        <v>10.17-10.20</v>
      </c>
      <c r="G33" s="107"/>
      <c r="H33" s="8" t="s">
        <v>61</v>
      </c>
      <c r="I33" s="22"/>
      <c r="J33" s="107">
        <f>J7</f>
        <v>10.23</v>
      </c>
      <c r="K33" s="108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62</v>
      </c>
      <c r="I34" s="23"/>
      <c r="J34" s="109" t="str">
        <f>J8</f>
        <v>HMZA-190622-CZH683</v>
      </c>
      <c r="K34" s="110"/>
    </row>
    <row r="35" spans="2:11" ht="20.100000000000001" customHeight="1" x14ac:dyDescent="0.3"/>
    <row r="36" spans="2:11" ht="20.100000000000001" customHeight="1" x14ac:dyDescent="0.3">
      <c r="B36" s="125"/>
      <c r="C36" s="125"/>
      <c r="D36" s="19" t="s">
        <v>79</v>
      </c>
      <c r="E36" s="125" t="s">
        <v>80</v>
      </c>
      <c r="F36" s="125"/>
      <c r="G36" s="17" t="s">
        <v>81</v>
      </c>
      <c r="H36" s="17" t="s">
        <v>82</v>
      </c>
      <c r="I36" s="134" t="s">
        <v>41</v>
      </c>
      <c r="J36" s="134"/>
      <c r="K36" s="28" t="s">
        <v>68</v>
      </c>
    </row>
    <row r="37" spans="2:11" ht="20.100000000000001" customHeight="1" x14ac:dyDescent="0.3">
      <c r="B37" s="125">
        <v>1</v>
      </c>
      <c r="C37" s="125"/>
      <c r="D37" s="20" t="s">
        <v>94</v>
      </c>
      <c r="E37" s="115" t="s">
        <v>96</v>
      </c>
      <c r="F37" s="116"/>
      <c r="G37" s="17">
        <v>100</v>
      </c>
      <c r="H37" s="17">
        <v>0</v>
      </c>
      <c r="I37" s="117">
        <f>G37*H37</f>
        <v>0</v>
      </c>
      <c r="J37" s="118"/>
      <c r="K37" s="29"/>
    </row>
    <row r="38" spans="2:11" ht="20.100000000000001" customHeight="1" x14ac:dyDescent="0.3">
      <c r="B38" s="125">
        <v>2</v>
      </c>
      <c r="C38" s="125"/>
      <c r="D38" s="20" t="s">
        <v>94</v>
      </c>
      <c r="E38" s="125" t="s">
        <v>97</v>
      </c>
      <c r="F38" s="125"/>
      <c r="G38" s="17">
        <v>200</v>
      </c>
      <c r="H38" s="17">
        <v>0</v>
      </c>
      <c r="I38" s="117">
        <f t="shared" ref="I38:I39" si="0">G38*H38</f>
        <v>0</v>
      </c>
      <c r="J38" s="118"/>
      <c r="K38" s="29"/>
    </row>
    <row r="39" spans="2:11" ht="20.100000000000001" customHeight="1" x14ac:dyDescent="0.3">
      <c r="B39" s="125">
        <v>3</v>
      </c>
      <c r="C39" s="125"/>
      <c r="D39" s="20"/>
      <c r="E39" s="125"/>
      <c r="F39" s="125"/>
      <c r="G39" s="17">
        <v>0</v>
      </c>
      <c r="H39" s="17">
        <v>0</v>
      </c>
      <c r="I39" s="117">
        <f t="shared" si="0"/>
        <v>0</v>
      </c>
      <c r="J39" s="118"/>
      <c r="K39" s="29"/>
    </row>
    <row r="40" spans="2:11" ht="20.100000000000001" customHeight="1" x14ac:dyDescent="0.3">
      <c r="B40" s="113" t="s">
        <v>41</v>
      </c>
      <c r="C40" s="126"/>
      <c r="D40" s="126"/>
      <c r="E40" s="126"/>
      <c r="F40" s="114"/>
      <c r="G40" s="18"/>
      <c r="H40" s="18">
        <f>SUM(H22:H39)</f>
        <v>0</v>
      </c>
      <c r="I40" s="127">
        <f>SUM(I37:J39)</f>
        <v>0</v>
      </c>
      <c r="J40" s="128"/>
      <c r="K40" s="25"/>
    </row>
    <row r="41" spans="2:11" ht="20.100000000000001" customHeight="1" x14ac:dyDescent="0.3">
      <c r="B41" s="13" t="s">
        <v>76</v>
      </c>
      <c r="C41" s="13"/>
      <c r="D41" s="13"/>
      <c r="E41" s="13"/>
      <c r="F41" s="13" t="s">
        <v>48</v>
      </c>
      <c r="G41" s="13" t="s">
        <v>77</v>
      </c>
      <c r="H41" s="13"/>
      <c r="I41" s="13"/>
      <c r="J41" s="13" t="s">
        <v>50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5:C15"/>
    <mergeCell ref="E15:F15"/>
    <mergeCell ref="I15:J15"/>
    <mergeCell ref="B17:C17"/>
    <mergeCell ref="I17:J17"/>
    <mergeCell ref="E16:F17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2019-12-10T08:54:56Z</cp:lastPrinted>
  <dcterms:created xsi:type="dcterms:W3CDTF">2014-04-15T08:52:00Z</dcterms:created>
  <dcterms:modified xsi:type="dcterms:W3CDTF">2019-12-10T08:56:19Z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