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08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T7/00方案/DS/0826半年会/"/>
    </mc:Choice>
  </mc:AlternateContent>
  <xr:revisionPtr revIDLastSave="0" documentId="13_ncr:1_{B1AB58D8-B8DC-434F-AD90-D18DFA09EB97}" xr6:coauthVersionLast="45" xr6:coauthVersionMax="45" xr10:uidLastSave="{00000000-0000-0000-0000-000000000000}"/>
  <bookViews>
    <workbookView xWindow="0" yWindow="0" windowWidth="25600" windowHeight="16000" xr2:uid="{00000000-000D-0000-FFFF-FFFF00000000}"/>
  </bookViews>
  <sheets>
    <sheet name="贵阳" sheetId="2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3" i="2" l="1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</calcChain>
</file>

<file path=xl/sharedStrings.xml><?xml version="1.0" encoding="utf-8"?>
<sst xmlns="http://schemas.openxmlformats.org/spreadsheetml/2006/main" count="166" uniqueCount="128">
  <si>
    <t>序号</t>
    <phoneticPr fontId="1" type="noConversion"/>
  </si>
  <si>
    <t>类别</t>
    <phoneticPr fontId="1" type="noConversion"/>
  </si>
  <si>
    <t>明细</t>
    <phoneticPr fontId="1" type="noConversion"/>
  </si>
  <si>
    <t>规格</t>
    <phoneticPr fontId="1" type="noConversion"/>
  </si>
  <si>
    <t>数量</t>
    <phoneticPr fontId="1" type="noConversion"/>
  </si>
  <si>
    <t>单位</t>
    <phoneticPr fontId="1" type="noConversion"/>
  </si>
  <si>
    <t>单价</t>
    <phoneticPr fontId="1" type="noConversion"/>
  </si>
  <si>
    <t>总价</t>
    <phoneticPr fontId="1" type="noConversion"/>
  </si>
  <si>
    <t>备注</t>
    <phoneticPr fontId="1" type="noConversion"/>
  </si>
  <si>
    <t>大床房</t>
    <phoneticPr fontId="1" type="noConversion"/>
  </si>
  <si>
    <t>间</t>
    <phoneticPr fontId="1" type="noConversion"/>
  </si>
  <si>
    <t>会场</t>
    <phoneticPr fontId="1" type="noConversion"/>
  </si>
  <si>
    <t>场</t>
    <phoneticPr fontId="1" type="noConversion"/>
  </si>
  <si>
    <t>核心经销商晚宴</t>
    <phoneticPr fontId="1" type="noConversion"/>
  </si>
  <si>
    <t>桌</t>
    <phoneticPr fontId="1" type="noConversion"/>
  </si>
  <si>
    <t>团建拓展</t>
    <phoneticPr fontId="1" type="noConversion"/>
  </si>
  <si>
    <t>半日团建</t>
    <phoneticPr fontId="1" type="noConversion"/>
  </si>
  <si>
    <t>搭建制作</t>
    <phoneticPr fontId="1" type="noConversion"/>
  </si>
  <si>
    <t>汽车展台</t>
    <phoneticPr fontId="1" type="noConversion"/>
  </si>
  <si>
    <t>导视牌</t>
    <phoneticPr fontId="1" type="noConversion"/>
  </si>
  <si>
    <t>车身贴</t>
    <phoneticPr fontId="1" type="noConversion"/>
  </si>
  <si>
    <t>席卡</t>
    <phoneticPr fontId="1" type="noConversion"/>
  </si>
  <si>
    <t>横幅</t>
    <phoneticPr fontId="1" type="noConversion"/>
  </si>
  <si>
    <t>套</t>
    <phoneticPr fontId="1" type="noConversion"/>
  </si>
  <si>
    <t>项</t>
    <phoneticPr fontId="1" type="noConversion"/>
  </si>
  <si>
    <t>个</t>
    <phoneticPr fontId="1" type="noConversion"/>
  </si>
  <si>
    <t>台</t>
    <phoneticPr fontId="1" type="noConversion"/>
  </si>
  <si>
    <t>运输</t>
    <phoneticPr fontId="1" type="noConversion"/>
  </si>
  <si>
    <t>搭建人工</t>
    <phoneticPr fontId="1" type="noConversion"/>
  </si>
  <si>
    <t>趟</t>
    <phoneticPr fontId="1" type="noConversion"/>
  </si>
  <si>
    <t>工</t>
    <phoneticPr fontId="1" type="noConversion"/>
  </si>
  <si>
    <t>礼仪</t>
    <phoneticPr fontId="1" type="noConversion"/>
  </si>
  <si>
    <t>兼职</t>
    <phoneticPr fontId="1" type="noConversion"/>
  </si>
  <si>
    <t>项目经理</t>
    <phoneticPr fontId="1" type="noConversion"/>
  </si>
  <si>
    <t>项目执行人员</t>
    <phoneticPr fontId="1" type="noConversion"/>
  </si>
  <si>
    <t>活动日自助午餐</t>
    <phoneticPr fontId="1" type="noConversion"/>
  </si>
  <si>
    <t>人</t>
    <phoneticPr fontId="1" type="noConversion"/>
  </si>
  <si>
    <t>张</t>
    <phoneticPr fontId="1" type="noConversion"/>
  </si>
  <si>
    <t>往返交通</t>
    <phoneticPr fontId="1" type="noConversion"/>
  </si>
  <si>
    <t>手持横幅</t>
    <phoneticPr fontId="1" type="noConversion"/>
  </si>
  <si>
    <t>欢迎礼包</t>
    <phoneticPr fontId="1" type="noConversion"/>
  </si>
  <si>
    <t>伴手礼</t>
    <phoneticPr fontId="1" type="noConversion"/>
  </si>
  <si>
    <t>名</t>
    <phoneticPr fontId="1" type="noConversion"/>
  </si>
  <si>
    <t>摄影摄像</t>
    <phoneticPr fontId="1" type="noConversion"/>
  </si>
  <si>
    <t>摄影师</t>
    <phoneticPr fontId="1" type="noConversion"/>
  </si>
  <si>
    <t>团队合照</t>
    <phoneticPr fontId="1" type="noConversion"/>
  </si>
  <si>
    <t>云相册</t>
    <phoneticPr fontId="1" type="noConversion"/>
  </si>
  <si>
    <t>视频剪辑</t>
    <phoneticPr fontId="1" type="noConversion"/>
  </si>
  <si>
    <t>品牌文化展示区</t>
    <phoneticPr fontId="1" type="noConversion"/>
  </si>
  <si>
    <t>高清黑底可移车贴</t>
    <phoneticPr fontId="1" type="noConversion"/>
  </si>
  <si>
    <t>350g铜版纸覆哑膜A4三折</t>
    <phoneticPr fontId="1" type="noConversion"/>
  </si>
  <si>
    <t>10*0.8m高清写真横幅</t>
    <phoneticPr fontId="1" type="noConversion"/>
  </si>
  <si>
    <t>12*0.8m高清写真横幅</t>
    <phoneticPr fontId="1" type="noConversion"/>
  </si>
  <si>
    <t>符合DS品牌调性,需推荐</t>
    <phoneticPr fontId="1" type="noConversion"/>
  </si>
  <si>
    <t>进场+撤场</t>
    <phoneticPr fontId="1" type="noConversion"/>
  </si>
  <si>
    <t>签到+会议+团建跟拍</t>
    <phoneticPr fontId="1" type="noConversion"/>
  </si>
  <si>
    <t>实时更新上传</t>
    <phoneticPr fontId="1" type="noConversion"/>
  </si>
  <si>
    <t>55人合影站架</t>
    <phoneticPr fontId="1" type="noConversion"/>
  </si>
  <si>
    <t>3min长视频+15s朋友圈短视频各一条</t>
    <phoneticPr fontId="1" type="noConversion"/>
  </si>
  <si>
    <t>高级执行经理负责项目现场管理</t>
    <phoneticPr fontId="1" type="noConversion"/>
  </si>
  <si>
    <t>高级项目经理负责项目整体管控</t>
    <phoneticPr fontId="1" type="noConversion"/>
  </si>
  <si>
    <t>签到处物料发放+会议服务</t>
    <phoneticPr fontId="1" type="noConversion"/>
  </si>
  <si>
    <t>搭建管理+物料管理+签到管理+车辆管理+现场执行</t>
    <phoneticPr fontId="1" type="noConversion"/>
  </si>
  <si>
    <t>保险</t>
    <phoneticPr fontId="1" type="noConversion"/>
  </si>
  <si>
    <t>活动意外险</t>
    <phoneticPr fontId="1" type="noConversion"/>
  </si>
  <si>
    <t>酒店自助午餐</t>
    <phoneticPr fontId="1" type="noConversion"/>
  </si>
  <si>
    <t>会场圆桌晚宴</t>
    <phoneticPr fontId="1" type="noConversion"/>
  </si>
  <si>
    <t>物料制作及采购</t>
    <phoneticPr fontId="1" type="noConversion"/>
  </si>
  <si>
    <t>城际交通</t>
    <phoneticPr fontId="1" type="noConversion"/>
  </si>
  <si>
    <t>次数</t>
    <phoneticPr fontId="1" type="noConversion"/>
  </si>
  <si>
    <t>市内交通</t>
    <phoneticPr fontId="1" type="noConversion"/>
  </si>
  <si>
    <t>住宿</t>
    <phoneticPr fontId="1" type="noConversion"/>
  </si>
  <si>
    <t>目的地城市往返</t>
    <phoneticPr fontId="1" type="noConversion"/>
  </si>
  <si>
    <t>小计</t>
    <phoneticPr fontId="1" type="noConversion"/>
  </si>
  <si>
    <t>以上合计</t>
    <phoneticPr fontId="1" type="noConversion"/>
  </si>
  <si>
    <t>服务费10%</t>
    <phoneticPr fontId="1" type="noConversion"/>
  </si>
  <si>
    <t>总金额(不含税6%)</t>
    <phoneticPr fontId="1" type="noConversion"/>
  </si>
  <si>
    <t>总金额(含税6%)</t>
    <phoneticPr fontId="1" type="noConversion"/>
  </si>
  <si>
    <t>税费6%</t>
    <phoneticPr fontId="1" type="noConversion"/>
  </si>
  <si>
    <t>签名合照墙</t>
    <phoneticPr fontId="1" type="noConversion"/>
  </si>
  <si>
    <t>签到处背景墙</t>
    <phoneticPr fontId="1" type="noConversion"/>
  </si>
  <si>
    <t>桁架+高清黑底喷绘</t>
    <phoneticPr fontId="1" type="noConversion"/>
  </si>
  <si>
    <t>桌花</t>
    <phoneticPr fontId="1" type="noConversion"/>
  </si>
  <si>
    <t>签到处桌花</t>
    <phoneticPr fontId="1" type="noConversion"/>
  </si>
  <si>
    <t>美工</t>
    <phoneticPr fontId="1" type="noConversion"/>
  </si>
  <si>
    <t>签到物料</t>
    <phoneticPr fontId="1" type="noConversion"/>
  </si>
  <si>
    <t>签字笔、金色油漆笔</t>
    <phoneticPr fontId="1" type="noConversion"/>
  </si>
  <si>
    <t>桁架+高清黑底喷绘签名墙</t>
    <phoneticPr fontId="1" type="noConversion"/>
  </si>
  <si>
    <t>x展架</t>
    <phoneticPr fontId="1" type="noConversion"/>
  </si>
  <si>
    <t>视觉设计</t>
    <phoneticPr fontId="1" type="noConversion"/>
  </si>
  <si>
    <t>活动视觉设计</t>
    <phoneticPr fontId="1" type="noConversion"/>
  </si>
  <si>
    <t>讲师</t>
    <phoneticPr fontId="1" type="noConversion"/>
  </si>
  <si>
    <t>仅设计,不制作</t>
    <phoneticPr fontId="1" type="noConversion"/>
  </si>
  <si>
    <t>签约仪式</t>
    <phoneticPr fontId="1" type="noConversion"/>
  </si>
  <si>
    <t>签约文件及文具</t>
    <phoneticPr fontId="1" type="noConversion"/>
  </si>
  <si>
    <t>抽奖</t>
    <phoneticPr fontId="1" type="noConversion"/>
  </si>
  <si>
    <t>抽奖箱一个+奖券55张</t>
    <phoneticPr fontId="1" type="noConversion"/>
  </si>
  <si>
    <t>晚宴礼品</t>
    <phoneticPr fontId="1" type="noConversion"/>
  </si>
  <si>
    <t>青岩古镇半日行,含活动道具及专业领队4名</t>
    <phoneticPr fontId="1" type="noConversion"/>
  </si>
  <si>
    <t>37座大巴车</t>
    <phoneticPr fontId="1" type="noConversion"/>
  </si>
  <si>
    <t>人员及运营费用</t>
    <phoneticPr fontId="1" type="noConversion"/>
  </si>
  <si>
    <t>活动日圆桌晚宴</t>
  </si>
  <si>
    <t>贵阳</t>
  </si>
  <si>
    <t>桁架+高清黑底喷绘背景墙</t>
    <phoneticPr fontId="1" type="noConversion"/>
  </si>
  <si>
    <t>酒店用餐</t>
  </si>
  <si>
    <t>甲方指定讲师，代付其差旅费用</t>
  </si>
  <si>
    <t>司机</t>
  </si>
  <si>
    <t>机场-酒店往返</t>
  </si>
  <si>
    <t>车辆管理</t>
  </si>
  <si>
    <t>6台试驾车的过路过桥费、油费</t>
  </si>
  <si>
    <t>项</t>
  </si>
  <si>
    <t>机动费</t>
  </si>
  <si>
    <t>快递、药品等会议活动中不可预计的事项</t>
  </si>
  <si>
    <t>能量包</t>
  </si>
  <si>
    <t>名</t>
  </si>
  <si>
    <t>刀旗</t>
    <phoneticPr fontId="1" type="noConversion"/>
  </si>
  <si>
    <t>组</t>
    <phoneticPr fontId="1" type="noConversion"/>
  </si>
  <si>
    <t>5米注水道旗，租赁3天</t>
    <phoneticPr fontId="1" type="noConversion"/>
  </si>
  <si>
    <t>进场8+撤场6</t>
    <phoneticPr fontId="1" type="noConversion"/>
  </si>
  <si>
    <t>含晕车贴、防蚊喷雾、口罩、湿巾、小食、能量饮料及随身包</t>
  </si>
  <si>
    <t>定制手提袋、定制口罩、矿泉水、定制伴手礼包装、会议手册</t>
  </si>
  <si>
    <t>凭票实报实销</t>
  </si>
  <si>
    <t>实报实销</t>
  </si>
  <si>
    <t>亚克力立体字</t>
  </si>
  <si>
    <t>贵阳东景希尔顿酒店/索菲特酒店</t>
  </si>
  <si>
    <t>会议室含LED，上午半天使用</t>
  </si>
  <si>
    <t>当地特色茶室,按10人预计</t>
  </si>
  <si>
    <t>客户沟通需求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</si>
</sst>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¥&quot;* #,##0.00_);_(&quot;¥&quot;* \(#,##0.00\);_(&quot;¥&quot;* &quot;-&quot;??_);_(@_)"/>
  </numFmts>
  <fonts count="8">
    <font>
      <sz val="18"/>
      <color theme="1"/>
      <name val="MicrosoftYaHei"/>
      <family val="2"/>
      <charset val="134"/>
    </font>
    <font>
      <sz val="9"/>
      <name val="MicrosoftYaHei"/>
      <family val="2"/>
      <charset val="134"/>
    </font>
    <font>
      <sz val="10"/>
      <color theme="1"/>
      <name val="MicrosoftYaHei"/>
      <charset val="134"/>
    </font>
    <font>
      <sz val="10"/>
      <color rgb="FF000000"/>
      <name val="MicrosoftYaHei"/>
      <charset val="134"/>
    </font>
    <font>
      <b/>
      <sz val="10"/>
      <color theme="1"/>
      <name val="MicrosoftYaHei"/>
      <charset val="134"/>
    </font>
    <font>
      <b/>
      <sz val="10"/>
      <color rgb="FF000000"/>
      <name val="MicrosoftYaHei"/>
      <charset val="134"/>
    </font>
    <font>
      <b/>
      <sz val="12"/>
      <color theme="1"/>
      <name val="MicrosoftYaHei"/>
      <charset val="134"/>
    </font>
    <font>
      <sz val="10"/>
      <name val="MicrosoftYaHei"/>
      <charset val="134"/>
    </font>
  </fonts>
  <fills count="4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44" fontId="2" fillId="0" borderId="0" xfId="0" applyNumberFormat="1" applyFont="1" applyAlignment="1">
      <alignment horizontal="center" vertical="center"/>
    </xf>
    <xf numFmtId="44" fontId="4" fillId="2" borderId="7" xfId="0" applyNumberFormat="1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44" fontId="2" fillId="2" borderId="1" xfId="0" applyNumberFormat="1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/>
    </xf>
    <xf numFmtId="44" fontId="2" fillId="2" borderId="1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44" fontId="4" fillId="2" borderId="3" xfId="0" applyNumberFormat="1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10" fontId="2" fillId="0" borderId="0" xfId="0" applyNumberFormat="1" applyFont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4" fontId="2" fillId="0" borderId="1" xfId="0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4" fontId="4" fillId="0" borderId="1" xfId="0" applyNumberFormat="1" applyFont="1" applyFill="1" applyBorder="1" applyAlignment="1">
      <alignment horizontal="center" vertical="center" wrapText="1"/>
    </xf>
    <xf numFmtId="44" fontId="7" fillId="0" borderId="1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44" fontId="2" fillId="0" borderId="14" xfId="0" applyNumberFormat="1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60"/>
  <sheetViews>
    <sheetView tabSelected="1" workbookViewId="0">
      <selection activeCell="C13" sqref="C13:D14"/>
    </sheetView>
  </sheetViews>
  <sheetFormatPr baseColWidth="10" defaultColWidth="10.6328125" defaultRowHeight="16"/>
  <cols>
    <col min="1" max="1" width="2.90625" style="1" bestFit="1" customWidth="1"/>
    <col min="2" max="2" width="8.26953125" style="1" customWidth="1"/>
    <col min="3" max="3" width="10.1796875" style="1" customWidth="1"/>
    <col min="4" max="4" width="30.81640625" style="1" customWidth="1"/>
    <col min="5" max="5" width="14.7265625" style="1" customWidth="1"/>
    <col min="6" max="8" width="5.7265625" style="1" customWidth="1"/>
    <col min="9" max="9" width="7.7265625" style="2" customWidth="1"/>
    <col min="10" max="10" width="9.453125" style="2" customWidth="1"/>
    <col min="11" max="11" width="14.81640625" style="1" customWidth="1"/>
    <col min="12" max="16384" width="10.6328125" style="1"/>
  </cols>
  <sheetData>
    <row r="1" spans="1:11" ht="23" customHeight="1" thickBot="1">
      <c r="A1" s="16" t="s">
        <v>102</v>
      </c>
      <c r="B1" s="16"/>
      <c r="C1" s="16"/>
      <c r="D1" s="16"/>
      <c r="E1" s="16"/>
      <c r="F1" s="16"/>
      <c r="G1" s="16"/>
      <c r="H1" s="16"/>
      <c r="I1" s="16"/>
      <c r="J1" s="16"/>
      <c r="K1" s="16"/>
    </row>
    <row r="2" spans="1:11" ht="27" customHeight="1">
      <c r="A2" s="9" t="s">
        <v>0</v>
      </c>
      <c r="B2" s="10" t="s">
        <v>1</v>
      </c>
      <c r="C2" s="10" t="s">
        <v>2</v>
      </c>
      <c r="D2" s="10" t="s">
        <v>3</v>
      </c>
      <c r="E2" s="10" t="s">
        <v>127</v>
      </c>
      <c r="F2" s="10" t="s">
        <v>4</v>
      </c>
      <c r="G2" s="10" t="s">
        <v>5</v>
      </c>
      <c r="H2" s="10" t="s">
        <v>69</v>
      </c>
      <c r="I2" s="11" t="s">
        <v>6</v>
      </c>
      <c r="J2" s="11" t="s">
        <v>7</v>
      </c>
      <c r="K2" s="12" t="s">
        <v>8</v>
      </c>
    </row>
    <row r="3" spans="1:11" s="29" customFormat="1" ht="17.5" customHeight="1">
      <c r="A3" s="23">
        <v>1</v>
      </c>
      <c r="B3" s="24" t="s">
        <v>104</v>
      </c>
      <c r="C3" s="25" t="s">
        <v>9</v>
      </c>
      <c r="D3" s="14" t="s">
        <v>124</v>
      </c>
      <c r="E3" s="26"/>
      <c r="F3" s="25">
        <v>30</v>
      </c>
      <c r="G3" s="25" t="s">
        <v>10</v>
      </c>
      <c r="H3" s="25">
        <v>2</v>
      </c>
      <c r="I3" s="27">
        <v>880</v>
      </c>
      <c r="J3" s="27">
        <f>F3*H3*I3</f>
        <v>52800</v>
      </c>
      <c r="K3" s="28"/>
    </row>
    <row r="4" spans="1:11" s="29" customFormat="1" ht="16" customHeight="1">
      <c r="A4" s="23">
        <v>2</v>
      </c>
      <c r="B4" s="24"/>
      <c r="C4" s="25" t="s">
        <v>11</v>
      </c>
      <c r="D4" s="25" t="s">
        <v>125</v>
      </c>
      <c r="E4" s="25"/>
      <c r="F4" s="25">
        <v>1</v>
      </c>
      <c r="G4" s="25" t="s">
        <v>12</v>
      </c>
      <c r="H4" s="25">
        <v>1</v>
      </c>
      <c r="I4" s="27">
        <v>33000</v>
      </c>
      <c r="J4" s="27">
        <f>F4*H4*I4</f>
        <v>33000</v>
      </c>
      <c r="K4" s="28"/>
    </row>
    <row r="5" spans="1:11" s="29" customFormat="1" ht="16" customHeight="1">
      <c r="A5" s="23">
        <v>3</v>
      </c>
      <c r="B5" s="24"/>
      <c r="C5" s="25" t="s">
        <v>13</v>
      </c>
      <c r="D5" s="26" t="s">
        <v>126</v>
      </c>
      <c r="E5" s="26"/>
      <c r="F5" s="25">
        <v>1</v>
      </c>
      <c r="G5" s="25" t="s">
        <v>12</v>
      </c>
      <c r="H5" s="25">
        <v>1</v>
      </c>
      <c r="I5" s="27">
        <v>5000</v>
      </c>
      <c r="J5" s="27">
        <f t="shared" ref="J5:J49" si="0">F5*H5*I5</f>
        <v>5000</v>
      </c>
      <c r="K5" s="28"/>
    </row>
    <row r="6" spans="1:11" s="29" customFormat="1" ht="16" customHeight="1">
      <c r="A6" s="23">
        <v>4</v>
      </c>
      <c r="B6" s="24"/>
      <c r="C6" s="25" t="s">
        <v>35</v>
      </c>
      <c r="D6" s="25" t="s">
        <v>65</v>
      </c>
      <c r="E6" s="25"/>
      <c r="F6" s="25">
        <v>55</v>
      </c>
      <c r="G6" s="25" t="s">
        <v>36</v>
      </c>
      <c r="H6" s="25">
        <v>1</v>
      </c>
      <c r="I6" s="27">
        <v>228</v>
      </c>
      <c r="J6" s="27">
        <f t="shared" si="0"/>
        <v>12540</v>
      </c>
      <c r="K6" s="28"/>
    </row>
    <row r="7" spans="1:11" s="29" customFormat="1" ht="16" customHeight="1">
      <c r="A7" s="23">
        <v>5</v>
      </c>
      <c r="B7" s="24"/>
      <c r="C7" s="25" t="s">
        <v>101</v>
      </c>
      <c r="D7" s="25" t="s">
        <v>66</v>
      </c>
      <c r="E7" s="25"/>
      <c r="F7" s="25">
        <v>6</v>
      </c>
      <c r="G7" s="25" t="s">
        <v>14</v>
      </c>
      <c r="H7" s="25">
        <v>1</v>
      </c>
      <c r="I7" s="27">
        <v>3000</v>
      </c>
      <c r="J7" s="27">
        <f t="shared" si="0"/>
        <v>18000</v>
      </c>
      <c r="K7" s="28"/>
    </row>
    <row r="8" spans="1:11" s="29" customFormat="1" ht="16" customHeight="1">
      <c r="A8" s="30">
        <v>6</v>
      </c>
      <c r="B8" s="31" t="s">
        <v>73</v>
      </c>
      <c r="C8" s="31"/>
      <c r="D8" s="31"/>
      <c r="E8" s="31"/>
      <c r="F8" s="31"/>
      <c r="G8" s="31"/>
      <c r="H8" s="31"/>
      <c r="I8" s="31"/>
      <c r="J8" s="32">
        <f>SUM(J3:J7)</f>
        <v>121340</v>
      </c>
      <c r="K8" s="28"/>
    </row>
    <row r="9" spans="1:11" s="29" customFormat="1" ht="17">
      <c r="A9" s="23">
        <v>7</v>
      </c>
      <c r="B9" s="24" t="s">
        <v>17</v>
      </c>
      <c r="C9" s="25" t="s">
        <v>18</v>
      </c>
      <c r="D9" s="15" t="s">
        <v>123</v>
      </c>
      <c r="E9" s="25"/>
      <c r="F9" s="25">
        <v>1</v>
      </c>
      <c r="G9" s="25" t="s">
        <v>23</v>
      </c>
      <c r="H9" s="25">
        <v>1</v>
      </c>
      <c r="I9" s="27">
        <v>30000</v>
      </c>
      <c r="J9" s="27">
        <f t="shared" si="0"/>
        <v>30000</v>
      </c>
      <c r="K9" s="28"/>
    </row>
    <row r="10" spans="1:11" s="29" customFormat="1" ht="17">
      <c r="A10" s="23">
        <v>8</v>
      </c>
      <c r="B10" s="24"/>
      <c r="C10" s="25" t="s">
        <v>115</v>
      </c>
      <c r="D10" s="15" t="s">
        <v>117</v>
      </c>
      <c r="E10" s="25"/>
      <c r="F10" s="25">
        <v>8</v>
      </c>
      <c r="G10" s="25" t="s">
        <v>116</v>
      </c>
      <c r="H10" s="25">
        <v>1</v>
      </c>
      <c r="I10" s="27">
        <v>500</v>
      </c>
      <c r="J10" s="27">
        <f t="shared" si="0"/>
        <v>4000</v>
      </c>
      <c r="K10" s="28"/>
    </row>
    <row r="11" spans="1:11" s="29" customFormat="1" ht="16" customHeight="1">
      <c r="A11" s="23">
        <v>9</v>
      </c>
      <c r="B11" s="24"/>
      <c r="C11" s="25" t="s">
        <v>79</v>
      </c>
      <c r="D11" s="15" t="s">
        <v>87</v>
      </c>
      <c r="E11" s="25"/>
      <c r="F11" s="25">
        <v>1</v>
      </c>
      <c r="G11" s="25" t="s">
        <v>24</v>
      </c>
      <c r="H11" s="25">
        <v>1</v>
      </c>
      <c r="I11" s="27">
        <v>5000</v>
      </c>
      <c r="J11" s="27">
        <f t="shared" si="0"/>
        <v>5000</v>
      </c>
      <c r="K11" s="28"/>
    </row>
    <row r="12" spans="1:11" s="29" customFormat="1" ht="16" customHeight="1">
      <c r="A12" s="23">
        <v>10</v>
      </c>
      <c r="B12" s="24"/>
      <c r="C12" s="25" t="s">
        <v>48</v>
      </c>
      <c r="D12" s="25" t="s">
        <v>103</v>
      </c>
      <c r="E12" s="25"/>
      <c r="F12" s="25">
        <v>1</v>
      </c>
      <c r="G12" s="25" t="s">
        <v>24</v>
      </c>
      <c r="H12" s="25">
        <v>1</v>
      </c>
      <c r="I12" s="27">
        <v>10000</v>
      </c>
      <c r="J12" s="27">
        <f t="shared" si="0"/>
        <v>10000</v>
      </c>
      <c r="K12" s="28"/>
    </row>
    <row r="13" spans="1:11" s="29" customFormat="1" ht="16" customHeight="1">
      <c r="A13" s="23">
        <v>11</v>
      </c>
      <c r="B13" s="24"/>
      <c r="C13" s="25" t="s">
        <v>80</v>
      </c>
      <c r="D13" s="25" t="s">
        <v>81</v>
      </c>
      <c r="E13" s="25"/>
      <c r="F13" s="25">
        <v>1</v>
      </c>
      <c r="G13" s="25" t="s">
        <v>24</v>
      </c>
      <c r="H13" s="25">
        <v>1</v>
      </c>
      <c r="I13" s="27">
        <v>3000</v>
      </c>
      <c r="J13" s="27">
        <f t="shared" si="0"/>
        <v>3000</v>
      </c>
      <c r="K13" s="28"/>
    </row>
    <row r="14" spans="1:11" s="29" customFormat="1" ht="16" customHeight="1">
      <c r="A14" s="23">
        <v>12</v>
      </c>
      <c r="B14" s="24"/>
      <c r="C14" s="25" t="s">
        <v>19</v>
      </c>
      <c r="D14" s="25" t="s">
        <v>88</v>
      </c>
      <c r="E14" s="25"/>
      <c r="F14" s="25">
        <v>8</v>
      </c>
      <c r="G14" s="25" t="s">
        <v>25</v>
      </c>
      <c r="H14" s="25">
        <v>1</v>
      </c>
      <c r="I14" s="27">
        <v>200</v>
      </c>
      <c r="J14" s="27">
        <f t="shared" si="0"/>
        <v>1600</v>
      </c>
      <c r="K14" s="28"/>
    </row>
    <row r="15" spans="1:11" s="29" customFormat="1" ht="16" customHeight="1">
      <c r="A15" s="23">
        <v>13</v>
      </c>
      <c r="B15" s="24"/>
      <c r="C15" s="25" t="s">
        <v>27</v>
      </c>
      <c r="D15" s="25" t="s">
        <v>54</v>
      </c>
      <c r="E15" s="25"/>
      <c r="F15" s="25">
        <v>2</v>
      </c>
      <c r="G15" s="25" t="s">
        <v>29</v>
      </c>
      <c r="H15" s="25">
        <v>1</v>
      </c>
      <c r="I15" s="27">
        <v>2000</v>
      </c>
      <c r="J15" s="27">
        <f t="shared" si="0"/>
        <v>4000</v>
      </c>
      <c r="K15" s="28"/>
    </row>
    <row r="16" spans="1:11" s="29" customFormat="1" ht="16" customHeight="1">
      <c r="A16" s="23">
        <v>14</v>
      </c>
      <c r="B16" s="24"/>
      <c r="C16" s="25" t="s">
        <v>28</v>
      </c>
      <c r="D16" s="25" t="s">
        <v>118</v>
      </c>
      <c r="E16" s="25"/>
      <c r="F16" s="25">
        <v>14</v>
      </c>
      <c r="G16" s="25" t="s">
        <v>30</v>
      </c>
      <c r="H16" s="25">
        <v>1</v>
      </c>
      <c r="I16" s="27">
        <v>400</v>
      </c>
      <c r="J16" s="27">
        <f t="shared" si="0"/>
        <v>5600</v>
      </c>
      <c r="K16" s="28"/>
    </row>
    <row r="17" spans="1:11" s="29" customFormat="1" ht="16" customHeight="1">
      <c r="A17" s="23">
        <v>15</v>
      </c>
      <c r="B17" s="31" t="s">
        <v>73</v>
      </c>
      <c r="C17" s="31"/>
      <c r="D17" s="31"/>
      <c r="E17" s="31"/>
      <c r="F17" s="31"/>
      <c r="G17" s="31"/>
      <c r="H17" s="31"/>
      <c r="I17" s="31"/>
      <c r="J17" s="32">
        <f>SUM(J9:J16)</f>
        <v>63200</v>
      </c>
      <c r="K17" s="28"/>
    </row>
    <row r="18" spans="1:11" s="29" customFormat="1" ht="16" customHeight="1">
      <c r="A18" s="23">
        <v>16</v>
      </c>
      <c r="B18" s="24" t="s">
        <v>67</v>
      </c>
      <c r="C18" s="25" t="s">
        <v>20</v>
      </c>
      <c r="D18" s="25" t="s">
        <v>49</v>
      </c>
      <c r="E18" s="25"/>
      <c r="F18" s="25">
        <v>6</v>
      </c>
      <c r="G18" s="25" t="s">
        <v>26</v>
      </c>
      <c r="H18" s="25">
        <v>1</v>
      </c>
      <c r="I18" s="27">
        <v>0</v>
      </c>
      <c r="J18" s="27">
        <f t="shared" si="0"/>
        <v>0</v>
      </c>
      <c r="K18" s="28" t="s">
        <v>92</v>
      </c>
    </row>
    <row r="19" spans="1:11" s="29" customFormat="1" ht="16" customHeight="1">
      <c r="A19" s="23">
        <v>17</v>
      </c>
      <c r="B19" s="24"/>
      <c r="C19" s="25" t="s">
        <v>84</v>
      </c>
      <c r="D19" s="25"/>
      <c r="E19" s="25"/>
      <c r="F19" s="25">
        <v>1</v>
      </c>
      <c r="G19" s="25" t="s">
        <v>24</v>
      </c>
      <c r="H19" s="25">
        <v>1</v>
      </c>
      <c r="I19" s="27">
        <v>0</v>
      </c>
      <c r="J19" s="27">
        <f t="shared" si="0"/>
        <v>0</v>
      </c>
      <c r="K19" s="28" t="s">
        <v>92</v>
      </c>
    </row>
    <row r="20" spans="1:11" s="29" customFormat="1" ht="16" customHeight="1">
      <c r="A20" s="23">
        <v>18</v>
      </c>
      <c r="B20" s="24"/>
      <c r="C20" s="25" t="s">
        <v>82</v>
      </c>
      <c r="D20" s="25" t="s">
        <v>83</v>
      </c>
      <c r="E20" s="25"/>
      <c r="F20" s="25">
        <v>1</v>
      </c>
      <c r="G20" s="25" t="s">
        <v>24</v>
      </c>
      <c r="H20" s="25">
        <v>1</v>
      </c>
      <c r="I20" s="27">
        <v>800</v>
      </c>
      <c r="J20" s="27">
        <f t="shared" si="0"/>
        <v>800</v>
      </c>
      <c r="K20" s="28"/>
    </row>
    <row r="21" spans="1:11" s="29" customFormat="1" ht="16" customHeight="1">
      <c r="A21" s="23">
        <v>19</v>
      </c>
      <c r="B21" s="24"/>
      <c r="C21" s="25" t="s">
        <v>85</v>
      </c>
      <c r="D21" s="25" t="s">
        <v>86</v>
      </c>
      <c r="E21" s="25"/>
      <c r="F21" s="25">
        <v>1</v>
      </c>
      <c r="G21" s="25" t="s">
        <v>24</v>
      </c>
      <c r="H21" s="25">
        <v>1</v>
      </c>
      <c r="I21" s="27">
        <v>100</v>
      </c>
      <c r="J21" s="27">
        <f t="shared" si="0"/>
        <v>100</v>
      </c>
      <c r="K21" s="28"/>
    </row>
    <row r="22" spans="1:11" s="35" customFormat="1" ht="16" customHeight="1">
      <c r="A22" s="23">
        <v>20</v>
      </c>
      <c r="B22" s="24"/>
      <c r="C22" s="26" t="s">
        <v>21</v>
      </c>
      <c r="D22" s="26" t="s">
        <v>50</v>
      </c>
      <c r="E22" s="26"/>
      <c r="F22" s="26">
        <v>55</v>
      </c>
      <c r="G22" s="26" t="s">
        <v>37</v>
      </c>
      <c r="H22" s="26">
        <v>1</v>
      </c>
      <c r="I22" s="33">
        <v>5</v>
      </c>
      <c r="J22" s="33">
        <f t="shared" si="0"/>
        <v>275</v>
      </c>
      <c r="K22" s="34"/>
    </row>
    <row r="23" spans="1:11" s="35" customFormat="1" ht="16" customHeight="1">
      <c r="A23" s="23">
        <v>21</v>
      </c>
      <c r="B23" s="24"/>
      <c r="C23" s="26" t="s">
        <v>22</v>
      </c>
      <c r="D23" s="26" t="s">
        <v>52</v>
      </c>
      <c r="E23" s="26"/>
      <c r="F23" s="26">
        <v>1</v>
      </c>
      <c r="G23" s="26" t="s">
        <v>24</v>
      </c>
      <c r="H23" s="26">
        <v>1</v>
      </c>
      <c r="I23" s="33">
        <v>200</v>
      </c>
      <c r="J23" s="33">
        <f t="shared" si="0"/>
        <v>200</v>
      </c>
      <c r="K23" s="34"/>
    </row>
    <row r="24" spans="1:11" s="35" customFormat="1" ht="16" customHeight="1">
      <c r="A24" s="36">
        <v>22</v>
      </c>
      <c r="B24" s="24"/>
      <c r="C24" s="26" t="s">
        <v>41</v>
      </c>
      <c r="D24" s="14" t="s">
        <v>53</v>
      </c>
      <c r="E24" s="26"/>
      <c r="F24" s="26">
        <v>40</v>
      </c>
      <c r="G24" s="26" t="s">
        <v>23</v>
      </c>
      <c r="H24" s="26">
        <v>1</v>
      </c>
      <c r="I24" s="33">
        <v>500</v>
      </c>
      <c r="J24" s="33">
        <f t="shared" si="0"/>
        <v>20000</v>
      </c>
      <c r="K24" s="34"/>
    </row>
    <row r="25" spans="1:11" s="35" customFormat="1" ht="16" customHeight="1">
      <c r="A25" s="36">
        <v>23</v>
      </c>
      <c r="B25" s="24"/>
      <c r="C25" s="26" t="s">
        <v>93</v>
      </c>
      <c r="D25" s="26" t="s">
        <v>94</v>
      </c>
      <c r="E25" s="26"/>
      <c r="F25" s="26">
        <v>1</v>
      </c>
      <c r="G25" s="26" t="s">
        <v>24</v>
      </c>
      <c r="H25" s="26">
        <v>1</v>
      </c>
      <c r="I25" s="33">
        <v>0</v>
      </c>
      <c r="J25" s="33">
        <f t="shared" si="0"/>
        <v>0</v>
      </c>
      <c r="K25" s="34"/>
    </row>
    <row r="26" spans="1:11" s="35" customFormat="1" ht="16" customHeight="1">
      <c r="A26" s="36">
        <v>24</v>
      </c>
      <c r="B26" s="24"/>
      <c r="C26" s="26" t="s">
        <v>95</v>
      </c>
      <c r="D26" s="26" t="s">
        <v>96</v>
      </c>
      <c r="E26" s="26"/>
      <c r="F26" s="26">
        <v>1</v>
      </c>
      <c r="G26" s="26" t="s">
        <v>24</v>
      </c>
      <c r="H26" s="26">
        <v>1</v>
      </c>
      <c r="I26" s="33">
        <v>200</v>
      </c>
      <c r="J26" s="33">
        <f t="shared" si="0"/>
        <v>200</v>
      </c>
      <c r="K26" s="34"/>
    </row>
    <row r="27" spans="1:11" s="35" customFormat="1" ht="16" customHeight="1">
      <c r="A27" s="36">
        <v>25</v>
      </c>
      <c r="B27" s="24"/>
      <c r="C27" s="26" t="s">
        <v>97</v>
      </c>
      <c r="D27" s="14" t="s">
        <v>53</v>
      </c>
      <c r="E27" s="26"/>
      <c r="F27" s="26">
        <v>1</v>
      </c>
      <c r="G27" s="26" t="s">
        <v>24</v>
      </c>
      <c r="H27" s="26">
        <v>1</v>
      </c>
      <c r="I27" s="33">
        <v>2800</v>
      </c>
      <c r="J27" s="33">
        <f t="shared" si="0"/>
        <v>2800</v>
      </c>
      <c r="K27" s="34"/>
    </row>
    <row r="28" spans="1:11" s="35" customFormat="1" ht="16" customHeight="1">
      <c r="A28" s="36">
        <v>26</v>
      </c>
      <c r="B28" s="24"/>
      <c r="C28" s="26" t="s">
        <v>40</v>
      </c>
      <c r="D28" s="14" t="s">
        <v>120</v>
      </c>
      <c r="E28" s="26"/>
      <c r="F28" s="26">
        <v>55</v>
      </c>
      <c r="G28" s="26" t="s">
        <v>23</v>
      </c>
      <c r="H28" s="26">
        <v>1</v>
      </c>
      <c r="I28" s="33">
        <v>200</v>
      </c>
      <c r="J28" s="33">
        <f t="shared" si="0"/>
        <v>11000</v>
      </c>
      <c r="K28" s="34"/>
    </row>
    <row r="29" spans="1:11" s="29" customFormat="1" ht="16" customHeight="1">
      <c r="A29" s="30">
        <v>27</v>
      </c>
      <c r="B29" s="31" t="s">
        <v>73</v>
      </c>
      <c r="C29" s="31"/>
      <c r="D29" s="31"/>
      <c r="E29" s="31"/>
      <c r="F29" s="31"/>
      <c r="G29" s="31"/>
      <c r="H29" s="31"/>
      <c r="I29" s="31"/>
      <c r="J29" s="32">
        <f>SUM(J18:J28)</f>
        <v>35375</v>
      </c>
      <c r="K29" s="28"/>
    </row>
    <row r="30" spans="1:11" s="29" customFormat="1" ht="16" customHeight="1">
      <c r="A30" s="23">
        <v>28</v>
      </c>
      <c r="B30" s="37" t="s">
        <v>15</v>
      </c>
      <c r="C30" s="25" t="s">
        <v>16</v>
      </c>
      <c r="D30" s="25" t="s">
        <v>98</v>
      </c>
      <c r="E30" s="25"/>
      <c r="F30" s="25">
        <v>1</v>
      </c>
      <c r="G30" s="25" t="s">
        <v>12</v>
      </c>
      <c r="H30" s="25">
        <v>1</v>
      </c>
      <c r="I30" s="27">
        <v>18000</v>
      </c>
      <c r="J30" s="27">
        <f>F30*H30*I30</f>
        <v>18000</v>
      </c>
      <c r="K30" s="28"/>
    </row>
    <row r="31" spans="1:11" s="29" customFormat="1" ht="16" customHeight="1">
      <c r="A31" s="23">
        <v>29</v>
      </c>
      <c r="B31" s="38"/>
      <c r="C31" s="25" t="s">
        <v>63</v>
      </c>
      <c r="D31" s="25" t="s">
        <v>64</v>
      </c>
      <c r="E31" s="25"/>
      <c r="F31" s="25">
        <v>55</v>
      </c>
      <c r="G31" s="25" t="s">
        <v>42</v>
      </c>
      <c r="H31" s="25">
        <v>1</v>
      </c>
      <c r="I31" s="27">
        <v>30</v>
      </c>
      <c r="J31" s="27">
        <f>F31*H31*I31</f>
        <v>1650</v>
      </c>
      <c r="K31" s="28"/>
    </row>
    <row r="32" spans="1:11" s="35" customFormat="1" ht="16" customHeight="1">
      <c r="A32" s="23">
        <v>30</v>
      </c>
      <c r="B32" s="38"/>
      <c r="C32" s="26" t="s">
        <v>38</v>
      </c>
      <c r="D32" s="26" t="s">
        <v>99</v>
      </c>
      <c r="E32" s="26"/>
      <c r="F32" s="26">
        <v>2</v>
      </c>
      <c r="G32" s="26" t="s">
        <v>29</v>
      </c>
      <c r="H32" s="26">
        <v>2</v>
      </c>
      <c r="I32" s="33">
        <v>1500</v>
      </c>
      <c r="J32" s="33">
        <f>F32*H32*I32</f>
        <v>6000</v>
      </c>
      <c r="K32" s="34"/>
    </row>
    <row r="33" spans="1:11" s="29" customFormat="1" ht="16" customHeight="1">
      <c r="A33" s="23">
        <v>31</v>
      </c>
      <c r="B33" s="38"/>
      <c r="C33" s="25" t="s">
        <v>39</v>
      </c>
      <c r="D33" s="25" t="s">
        <v>51</v>
      </c>
      <c r="E33" s="25"/>
      <c r="F33" s="25">
        <v>1</v>
      </c>
      <c r="G33" s="25" t="s">
        <v>24</v>
      </c>
      <c r="H33" s="25">
        <v>1</v>
      </c>
      <c r="I33" s="27">
        <v>200</v>
      </c>
      <c r="J33" s="27">
        <f>F33*H33*I33</f>
        <v>200</v>
      </c>
      <c r="K33" s="28"/>
    </row>
    <row r="34" spans="1:11" s="29" customFormat="1" ht="16" customHeight="1">
      <c r="A34" s="23">
        <v>32</v>
      </c>
      <c r="B34" s="39"/>
      <c r="C34" s="25" t="s">
        <v>113</v>
      </c>
      <c r="D34" s="15" t="s">
        <v>119</v>
      </c>
      <c r="E34" s="25"/>
      <c r="F34" s="25">
        <v>55</v>
      </c>
      <c r="G34" s="25" t="s">
        <v>114</v>
      </c>
      <c r="H34" s="25">
        <v>1</v>
      </c>
      <c r="I34" s="27">
        <v>200</v>
      </c>
      <c r="J34" s="27">
        <f>F34*H34*I34</f>
        <v>11000</v>
      </c>
      <c r="K34" s="28"/>
    </row>
    <row r="35" spans="1:11" s="29" customFormat="1" ht="16" customHeight="1">
      <c r="A35" s="23">
        <v>33</v>
      </c>
      <c r="B35" s="31" t="s">
        <v>73</v>
      </c>
      <c r="C35" s="31"/>
      <c r="D35" s="31"/>
      <c r="E35" s="31"/>
      <c r="F35" s="31"/>
      <c r="G35" s="31"/>
      <c r="H35" s="31"/>
      <c r="I35" s="31"/>
      <c r="J35" s="32">
        <f>SUM(J30:J34)</f>
        <v>36850</v>
      </c>
      <c r="K35" s="28"/>
    </row>
    <row r="36" spans="1:11" s="29" customFormat="1" ht="16" customHeight="1">
      <c r="A36" s="23">
        <v>34</v>
      </c>
      <c r="B36" s="24" t="s">
        <v>43</v>
      </c>
      <c r="C36" s="25" t="s">
        <v>44</v>
      </c>
      <c r="D36" s="25" t="s">
        <v>55</v>
      </c>
      <c r="E36" s="25"/>
      <c r="F36" s="25">
        <v>2</v>
      </c>
      <c r="G36" s="25" t="s">
        <v>42</v>
      </c>
      <c r="H36" s="25">
        <v>1</v>
      </c>
      <c r="I36" s="27">
        <v>6000</v>
      </c>
      <c r="J36" s="27">
        <f t="shared" si="0"/>
        <v>12000</v>
      </c>
      <c r="K36" s="28"/>
    </row>
    <row r="37" spans="1:11" s="29" customFormat="1" ht="16" customHeight="1">
      <c r="A37" s="23">
        <v>35</v>
      </c>
      <c r="B37" s="24"/>
      <c r="C37" s="25" t="s">
        <v>46</v>
      </c>
      <c r="D37" s="25" t="s">
        <v>56</v>
      </c>
      <c r="E37" s="25"/>
      <c r="F37" s="25">
        <v>1</v>
      </c>
      <c r="G37" s="25" t="s">
        <v>24</v>
      </c>
      <c r="H37" s="25">
        <v>1</v>
      </c>
      <c r="I37" s="27">
        <v>2000</v>
      </c>
      <c r="J37" s="27">
        <f t="shared" si="0"/>
        <v>2000</v>
      </c>
      <c r="K37" s="28"/>
    </row>
    <row r="38" spans="1:11" s="29" customFormat="1" ht="16" customHeight="1">
      <c r="A38" s="23">
        <v>36</v>
      </c>
      <c r="B38" s="24"/>
      <c r="C38" s="25" t="s">
        <v>45</v>
      </c>
      <c r="D38" s="25" t="s">
        <v>57</v>
      </c>
      <c r="E38" s="25"/>
      <c r="F38" s="25">
        <v>1</v>
      </c>
      <c r="G38" s="25" t="s">
        <v>24</v>
      </c>
      <c r="H38" s="25">
        <v>1</v>
      </c>
      <c r="I38" s="27">
        <v>500</v>
      </c>
      <c r="J38" s="27">
        <f t="shared" si="0"/>
        <v>500</v>
      </c>
      <c r="K38" s="28"/>
    </row>
    <row r="39" spans="1:11" s="29" customFormat="1" ht="16" customHeight="1">
      <c r="A39" s="23">
        <v>37</v>
      </c>
      <c r="B39" s="24"/>
      <c r="C39" s="25" t="s">
        <v>47</v>
      </c>
      <c r="D39" s="25" t="s">
        <v>58</v>
      </c>
      <c r="E39" s="25"/>
      <c r="F39" s="25">
        <v>1</v>
      </c>
      <c r="G39" s="25" t="s">
        <v>24</v>
      </c>
      <c r="H39" s="25">
        <v>1</v>
      </c>
      <c r="I39" s="27">
        <v>10000</v>
      </c>
      <c r="J39" s="27">
        <f t="shared" si="0"/>
        <v>10000</v>
      </c>
      <c r="K39" s="28"/>
    </row>
    <row r="40" spans="1:11" s="29" customFormat="1" ht="16" customHeight="1">
      <c r="A40" s="23">
        <v>38</v>
      </c>
      <c r="B40" s="31" t="s">
        <v>73</v>
      </c>
      <c r="C40" s="31"/>
      <c r="D40" s="31"/>
      <c r="E40" s="31"/>
      <c r="F40" s="31"/>
      <c r="G40" s="31"/>
      <c r="H40" s="31"/>
      <c r="I40" s="31"/>
      <c r="J40" s="32">
        <f>SUM(J36:J39)</f>
        <v>24500</v>
      </c>
      <c r="K40" s="28"/>
    </row>
    <row r="41" spans="1:11" s="29" customFormat="1" ht="16" customHeight="1">
      <c r="A41" s="23">
        <v>39</v>
      </c>
      <c r="B41" s="40" t="s">
        <v>100</v>
      </c>
      <c r="C41" s="25" t="s">
        <v>33</v>
      </c>
      <c r="D41" s="25" t="s">
        <v>60</v>
      </c>
      <c r="E41" s="25"/>
      <c r="F41" s="25">
        <v>1</v>
      </c>
      <c r="G41" s="25" t="s">
        <v>42</v>
      </c>
      <c r="H41" s="25">
        <v>3</v>
      </c>
      <c r="I41" s="27">
        <v>2000</v>
      </c>
      <c r="J41" s="27">
        <f t="shared" si="0"/>
        <v>6000</v>
      </c>
      <c r="K41" s="28"/>
    </row>
    <row r="42" spans="1:11" s="29" customFormat="1" ht="16" customHeight="1">
      <c r="A42" s="23">
        <v>40</v>
      </c>
      <c r="B42" s="41"/>
      <c r="C42" s="25" t="s">
        <v>34</v>
      </c>
      <c r="D42" s="25" t="s">
        <v>59</v>
      </c>
      <c r="E42" s="25"/>
      <c r="F42" s="25">
        <v>3</v>
      </c>
      <c r="G42" s="25" t="s">
        <v>42</v>
      </c>
      <c r="H42" s="25">
        <v>3</v>
      </c>
      <c r="I42" s="27">
        <v>1000</v>
      </c>
      <c r="J42" s="27">
        <f t="shared" si="0"/>
        <v>9000</v>
      </c>
      <c r="K42" s="28"/>
    </row>
    <row r="43" spans="1:11" s="29" customFormat="1" ht="16" customHeight="1">
      <c r="A43" s="23">
        <v>41</v>
      </c>
      <c r="B43" s="41"/>
      <c r="C43" s="25" t="s">
        <v>89</v>
      </c>
      <c r="D43" s="25" t="s">
        <v>90</v>
      </c>
      <c r="E43" s="25"/>
      <c r="F43" s="25">
        <v>1</v>
      </c>
      <c r="G43" s="25" t="s">
        <v>24</v>
      </c>
      <c r="H43" s="25">
        <v>1</v>
      </c>
      <c r="I43" s="27">
        <v>5000</v>
      </c>
      <c r="J43" s="27">
        <f t="shared" si="0"/>
        <v>5000</v>
      </c>
      <c r="K43" s="28"/>
    </row>
    <row r="44" spans="1:11" s="29" customFormat="1" ht="16" customHeight="1">
      <c r="A44" s="23">
        <v>42</v>
      </c>
      <c r="B44" s="41"/>
      <c r="C44" s="25" t="s">
        <v>68</v>
      </c>
      <c r="D44" s="25" t="s">
        <v>72</v>
      </c>
      <c r="E44" s="25"/>
      <c r="F44" s="25">
        <v>4</v>
      </c>
      <c r="G44" s="25" t="s">
        <v>42</v>
      </c>
      <c r="H44" s="25">
        <v>2</v>
      </c>
      <c r="I44" s="27">
        <v>2000</v>
      </c>
      <c r="J44" s="27">
        <f t="shared" si="0"/>
        <v>16000</v>
      </c>
      <c r="K44" s="28"/>
    </row>
    <row r="45" spans="1:11" s="29" customFormat="1" ht="16" customHeight="1">
      <c r="A45" s="23">
        <v>43</v>
      </c>
      <c r="B45" s="41"/>
      <c r="C45" s="25" t="s">
        <v>70</v>
      </c>
      <c r="D45" s="25"/>
      <c r="E45" s="25"/>
      <c r="F45" s="25">
        <v>1</v>
      </c>
      <c r="G45" s="25" t="s">
        <v>24</v>
      </c>
      <c r="H45" s="25">
        <v>1</v>
      </c>
      <c r="I45" s="27">
        <v>2400</v>
      </c>
      <c r="J45" s="27">
        <f t="shared" si="0"/>
        <v>2400</v>
      </c>
      <c r="K45" s="28"/>
    </row>
    <row r="46" spans="1:11" s="29" customFormat="1" ht="16" customHeight="1">
      <c r="A46" s="23">
        <v>44</v>
      </c>
      <c r="B46" s="41"/>
      <c r="C46" s="25" t="s">
        <v>71</v>
      </c>
      <c r="D46" s="25"/>
      <c r="E46" s="25"/>
      <c r="F46" s="25">
        <v>2</v>
      </c>
      <c r="G46" s="25" t="s">
        <v>10</v>
      </c>
      <c r="H46" s="25">
        <v>3</v>
      </c>
      <c r="I46" s="27">
        <v>500</v>
      </c>
      <c r="J46" s="27">
        <f t="shared" si="0"/>
        <v>3000</v>
      </c>
      <c r="K46" s="28"/>
    </row>
    <row r="47" spans="1:11" s="29" customFormat="1" ht="16" customHeight="1">
      <c r="A47" s="23">
        <v>45</v>
      </c>
      <c r="B47" s="41"/>
      <c r="C47" s="25" t="s">
        <v>91</v>
      </c>
      <c r="D47" s="25" t="s">
        <v>105</v>
      </c>
      <c r="E47" s="25"/>
      <c r="F47" s="25">
        <v>1</v>
      </c>
      <c r="G47" s="25" t="s">
        <v>24</v>
      </c>
      <c r="H47" s="25">
        <v>1</v>
      </c>
      <c r="I47" s="27">
        <v>5000</v>
      </c>
      <c r="J47" s="27">
        <f t="shared" si="0"/>
        <v>5000</v>
      </c>
      <c r="K47" s="28" t="s">
        <v>122</v>
      </c>
    </row>
    <row r="48" spans="1:11" s="29" customFormat="1" ht="16" customHeight="1">
      <c r="A48" s="23">
        <v>46</v>
      </c>
      <c r="B48" s="41"/>
      <c r="C48" s="25" t="s">
        <v>31</v>
      </c>
      <c r="D48" s="25" t="s">
        <v>61</v>
      </c>
      <c r="E48" s="25"/>
      <c r="F48" s="25">
        <v>2</v>
      </c>
      <c r="G48" s="25" t="s">
        <v>42</v>
      </c>
      <c r="H48" s="25">
        <v>1</v>
      </c>
      <c r="I48" s="27">
        <v>1000</v>
      </c>
      <c r="J48" s="27">
        <f t="shared" si="0"/>
        <v>2000</v>
      </c>
      <c r="K48" s="28"/>
    </row>
    <row r="49" spans="1:11" s="29" customFormat="1" ht="16" customHeight="1">
      <c r="A49" s="23">
        <v>47</v>
      </c>
      <c r="B49" s="41"/>
      <c r="C49" s="25" t="s">
        <v>32</v>
      </c>
      <c r="D49" s="25" t="s">
        <v>62</v>
      </c>
      <c r="E49" s="25"/>
      <c r="F49" s="25">
        <v>5</v>
      </c>
      <c r="G49" s="25" t="s">
        <v>42</v>
      </c>
      <c r="H49" s="25">
        <v>1</v>
      </c>
      <c r="I49" s="27">
        <v>600</v>
      </c>
      <c r="J49" s="27">
        <f t="shared" si="0"/>
        <v>3000</v>
      </c>
      <c r="K49" s="28"/>
    </row>
    <row r="50" spans="1:11" s="29" customFormat="1" ht="16" customHeight="1">
      <c r="A50" s="23">
        <v>48</v>
      </c>
      <c r="B50" s="41"/>
      <c r="C50" s="25" t="s">
        <v>106</v>
      </c>
      <c r="D50" s="25" t="s">
        <v>107</v>
      </c>
      <c r="E50" s="25"/>
      <c r="F50" s="25">
        <v>5</v>
      </c>
      <c r="G50" s="25" t="s">
        <v>42</v>
      </c>
      <c r="H50" s="25">
        <v>2</v>
      </c>
      <c r="I50" s="42">
        <v>600</v>
      </c>
      <c r="J50" s="27">
        <f>F50*H50*I50</f>
        <v>6000</v>
      </c>
      <c r="K50" s="28"/>
    </row>
    <row r="51" spans="1:11" s="29" customFormat="1" ht="16" customHeight="1">
      <c r="A51" s="23">
        <v>49</v>
      </c>
      <c r="B51" s="41"/>
      <c r="C51" s="25" t="s">
        <v>108</v>
      </c>
      <c r="D51" s="25" t="s">
        <v>109</v>
      </c>
      <c r="E51" s="25"/>
      <c r="F51" s="25">
        <v>1</v>
      </c>
      <c r="G51" s="25" t="s">
        <v>110</v>
      </c>
      <c r="H51" s="25">
        <v>1</v>
      </c>
      <c r="I51" s="27">
        <v>3000</v>
      </c>
      <c r="J51" s="27">
        <f>F51*H51*I51</f>
        <v>3000</v>
      </c>
      <c r="K51" s="28" t="s">
        <v>121</v>
      </c>
    </row>
    <row r="52" spans="1:11" s="29" customFormat="1" ht="16" customHeight="1">
      <c r="A52" s="23">
        <v>50</v>
      </c>
      <c r="B52" s="43"/>
      <c r="C52" s="25" t="s">
        <v>111</v>
      </c>
      <c r="D52" s="25" t="s">
        <v>112</v>
      </c>
      <c r="E52" s="25"/>
      <c r="F52" s="25">
        <v>1</v>
      </c>
      <c r="G52" s="25" t="s">
        <v>110</v>
      </c>
      <c r="H52" s="25">
        <v>1</v>
      </c>
      <c r="I52" s="27">
        <v>5000</v>
      </c>
      <c r="J52" s="27">
        <f>F52*H52*I52</f>
        <v>5000</v>
      </c>
      <c r="K52" s="28" t="s">
        <v>121</v>
      </c>
    </row>
    <row r="53" spans="1:11" s="29" customFormat="1" ht="16" customHeight="1">
      <c r="A53" s="23">
        <v>51</v>
      </c>
      <c r="B53" s="44" t="s">
        <v>73</v>
      </c>
      <c r="C53" s="45"/>
      <c r="D53" s="45"/>
      <c r="E53" s="45"/>
      <c r="F53" s="45"/>
      <c r="G53" s="45"/>
      <c r="H53" s="45"/>
      <c r="I53" s="46"/>
      <c r="J53" s="32">
        <f>SUM(J41:J52)</f>
        <v>65400</v>
      </c>
      <c r="K53" s="47"/>
    </row>
    <row r="54" spans="1:11" ht="16" customHeight="1">
      <c r="A54" s="5">
        <v>52</v>
      </c>
      <c r="B54" s="17" t="s">
        <v>74</v>
      </c>
      <c r="C54" s="18"/>
      <c r="D54" s="18"/>
      <c r="E54" s="18"/>
      <c r="F54" s="18"/>
      <c r="G54" s="18"/>
      <c r="H54" s="18"/>
      <c r="I54" s="19"/>
      <c r="J54" s="6">
        <f>SUM(J8,J17,J29,J35,J40,J53)</f>
        <v>346665</v>
      </c>
      <c r="K54" s="7"/>
    </row>
    <row r="55" spans="1:11" ht="16" customHeight="1">
      <c r="A55" s="5">
        <v>53</v>
      </c>
      <c r="B55" s="17" t="s">
        <v>75</v>
      </c>
      <c r="C55" s="18"/>
      <c r="D55" s="18"/>
      <c r="E55" s="18"/>
      <c r="F55" s="18"/>
      <c r="G55" s="18"/>
      <c r="H55" s="18"/>
      <c r="I55" s="19"/>
      <c r="J55" s="8">
        <f>J54*0.1</f>
        <v>34666.5</v>
      </c>
      <c r="K55" s="7"/>
    </row>
    <row r="56" spans="1:11" ht="16" customHeight="1">
      <c r="A56" s="5">
        <v>54</v>
      </c>
      <c r="B56" s="17" t="s">
        <v>76</v>
      </c>
      <c r="C56" s="18"/>
      <c r="D56" s="18"/>
      <c r="E56" s="18"/>
      <c r="F56" s="18"/>
      <c r="G56" s="18"/>
      <c r="H56" s="18"/>
      <c r="I56" s="19"/>
      <c r="J56" s="8">
        <f>J54+J55</f>
        <v>381331.5</v>
      </c>
      <c r="K56" s="7"/>
    </row>
    <row r="57" spans="1:11" ht="16" customHeight="1">
      <c r="A57" s="5">
        <v>55</v>
      </c>
      <c r="B57" s="17" t="s">
        <v>78</v>
      </c>
      <c r="C57" s="18"/>
      <c r="D57" s="18"/>
      <c r="E57" s="18"/>
      <c r="F57" s="18"/>
      <c r="G57" s="18"/>
      <c r="H57" s="18"/>
      <c r="I57" s="19"/>
      <c r="J57" s="8">
        <f>J56*0.06</f>
        <v>22879.89</v>
      </c>
      <c r="K57" s="7"/>
    </row>
    <row r="58" spans="1:11" ht="16" customHeight="1" thickBot="1">
      <c r="A58" s="5">
        <v>56</v>
      </c>
      <c r="B58" s="20" t="s">
        <v>77</v>
      </c>
      <c r="C58" s="21"/>
      <c r="D58" s="21"/>
      <c r="E58" s="21"/>
      <c r="F58" s="21"/>
      <c r="G58" s="21"/>
      <c r="H58" s="21"/>
      <c r="I58" s="22"/>
      <c r="J58" s="3">
        <f>J56+J57</f>
        <v>404211.39</v>
      </c>
      <c r="K58" s="4"/>
    </row>
    <row r="60" spans="1:11">
      <c r="J60" s="13"/>
    </row>
  </sheetData>
  <mergeCells count="18">
    <mergeCell ref="B55:I55"/>
    <mergeCell ref="B56:I56"/>
    <mergeCell ref="B57:I57"/>
    <mergeCell ref="B58:I58"/>
    <mergeCell ref="B41:B52"/>
    <mergeCell ref="A1:K1"/>
    <mergeCell ref="B35:I35"/>
    <mergeCell ref="B36:B39"/>
    <mergeCell ref="B40:I40"/>
    <mergeCell ref="B54:I54"/>
    <mergeCell ref="B53:I53"/>
    <mergeCell ref="B3:B7"/>
    <mergeCell ref="B8:I8"/>
    <mergeCell ref="B9:B16"/>
    <mergeCell ref="B17:I17"/>
    <mergeCell ref="B18:B28"/>
    <mergeCell ref="B29:I29"/>
    <mergeCell ref="B30:B34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贵阳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用户</dc:creator>
  <cp:lastModifiedBy>Microsoft Office 用户</cp:lastModifiedBy>
  <dcterms:created xsi:type="dcterms:W3CDTF">2021-07-30T02:21:08Z</dcterms:created>
  <dcterms:modified xsi:type="dcterms:W3CDTF">2021-08-10T12:12:30Z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fd53d93-3f4c-4b90-b511-bd6bdbb4fba9_Enabled">
    <vt:lpwstr>true</vt:lpwstr>
  </property>
  <property fmtid="{D5CDD505-2E9C-101B-9397-08002B2CF9AE}" pid="3" name="MSIP_Label_2fd53d93-3f4c-4b90-b511-bd6bdbb4fba9_SetDate">
    <vt:lpwstr>2021-08-02T07:36:59Z</vt:lpwstr>
  </property>
  <property fmtid="{D5CDD505-2E9C-101B-9397-08002B2CF9AE}" pid="4" name="MSIP_Label_2fd53d93-3f4c-4b90-b511-bd6bdbb4fba9_Method">
    <vt:lpwstr>Standard</vt:lpwstr>
  </property>
  <property fmtid="{D5CDD505-2E9C-101B-9397-08002B2CF9AE}" pid="5" name="MSIP_Label_2fd53d93-3f4c-4b90-b511-bd6bdbb4fba9_Name">
    <vt:lpwstr>2fd53d93-3f4c-4b90-b511-bd6bdbb4fba9</vt:lpwstr>
  </property>
  <property fmtid="{D5CDD505-2E9C-101B-9397-08002B2CF9AE}" pid="6" name="MSIP_Label_2fd53d93-3f4c-4b90-b511-bd6bdbb4fba9_SiteId">
    <vt:lpwstr>d852d5cd-724c-4128-8812-ffa5db3f8507</vt:lpwstr>
  </property>
  <property fmtid="{D5CDD505-2E9C-101B-9397-08002B2CF9AE}" pid="7" name="MSIP_Label_2fd53d93-3f4c-4b90-b511-bd6bdbb4fba9_ActionId">
    <vt:lpwstr>f7d70891-542c-476b-8d30-84ae266c174b</vt:lpwstr>
  </property>
  <property fmtid="{D5CDD505-2E9C-101B-9397-08002B2CF9AE}" pid="8" name="MSIP_Label_2fd53d93-3f4c-4b90-b511-bd6bdbb4fba9_ContentBits">
    <vt:lpwstr>0</vt:lpwstr>
  </property>
</Properties>
</file>