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昂科威PLUS烟台发布会\财务报账\"/>
    </mc:Choice>
  </mc:AlternateContent>
  <xr:revisionPtr revIDLastSave="0" documentId="13_ncr:1_{066DEF9A-7434-4B8E-BEFA-DB11061757B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H28" i="3" l="1"/>
  <c r="H79" i="3"/>
  <c r="H12" i="3"/>
  <c r="H11" i="3"/>
  <c r="H13" i="3"/>
  <c r="H80" i="3"/>
  <c r="H10" i="3"/>
  <c r="F15" i="3"/>
  <c r="G15" i="3"/>
  <c r="H15" i="3"/>
  <c r="F28" i="3"/>
  <c r="G28" i="3"/>
  <c r="F18" i="3"/>
  <c r="G18" i="3"/>
  <c r="H18" i="3"/>
  <c r="F41" i="3"/>
  <c r="G41" i="3"/>
  <c r="H41" i="3"/>
  <c r="F52" i="3"/>
  <c r="G52" i="3"/>
  <c r="H52" i="3"/>
  <c r="F56" i="3"/>
  <c r="G56" i="3"/>
  <c r="H56" i="3"/>
  <c r="F65" i="3"/>
  <c r="G65" i="3"/>
  <c r="H65" i="3"/>
  <c r="F68" i="3"/>
  <c r="G68" i="3"/>
  <c r="H68" i="3"/>
  <c r="F72" i="3"/>
  <c r="G72" i="3"/>
  <c r="H72" i="3"/>
  <c r="F82" i="3"/>
  <c r="G82" i="3"/>
  <c r="H82" i="3"/>
  <c r="H83" i="3"/>
  <c r="C88" i="3"/>
  <c r="I88" i="3"/>
  <c r="G83" i="3"/>
  <c r="G88" i="3"/>
  <c r="F83" i="3"/>
  <c r="E88" i="3"/>
  <c r="E82" i="3"/>
  <c r="D82" i="3"/>
  <c r="C82" i="3"/>
  <c r="H81" i="3"/>
  <c r="H78" i="3"/>
  <c r="H77" i="3"/>
  <c r="H76" i="3"/>
  <c r="H75" i="3"/>
  <c r="H74" i="3"/>
  <c r="H73" i="3"/>
  <c r="E69" i="3"/>
  <c r="E72" i="3"/>
  <c r="D72" i="3"/>
  <c r="C72" i="3"/>
  <c r="H71" i="3"/>
  <c r="H70" i="3"/>
  <c r="H69" i="3"/>
  <c r="E66" i="3"/>
  <c r="E68" i="3"/>
  <c r="D68" i="3"/>
  <c r="C68" i="3"/>
  <c r="H67" i="3"/>
  <c r="H66" i="3"/>
  <c r="E57" i="3"/>
  <c r="E65" i="3"/>
  <c r="D65" i="3"/>
  <c r="C65" i="3"/>
  <c r="H64" i="3"/>
  <c r="H63" i="3"/>
  <c r="H62" i="3"/>
  <c r="H61" i="3"/>
  <c r="H60" i="3"/>
  <c r="H59" i="3"/>
  <c r="H58" i="3"/>
  <c r="H57" i="3"/>
  <c r="E53" i="3"/>
  <c r="E56" i="3"/>
  <c r="D56" i="3"/>
  <c r="C56" i="3"/>
  <c r="H55" i="3"/>
  <c r="H54" i="3"/>
  <c r="H53" i="3"/>
  <c r="E42" i="3"/>
  <c r="E52" i="3"/>
  <c r="D52" i="3"/>
  <c r="C52" i="3"/>
  <c r="H51" i="3"/>
  <c r="H50" i="3"/>
  <c r="H49" i="3"/>
  <c r="H48" i="3"/>
  <c r="H47" i="3"/>
  <c r="H46" i="3"/>
  <c r="H45" i="3"/>
  <c r="H44" i="3"/>
  <c r="H43" i="3"/>
  <c r="H42" i="3"/>
  <c r="E29" i="3"/>
  <c r="E41" i="3"/>
  <c r="D41" i="3"/>
  <c r="C41" i="3"/>
  <c r="H40" i="3"/>
  <c r="H39" i="3"/>
  <c r="H38" i="3"/>
  <c r="H37" i="3"/>
  <c r="H36" i="3"/>
  <c r="H35" i="3"/>
  <c r="H34" i="3"/>
  <c r="H33" i="3"/>
  <c r="H32" i="3"/>
  <c r="H31" i="3"/>
  <c r="H30" i="3"/>
  <c r="H29" i="3"/>
  <c r="E19" i="3"/>
  <c r="E28" i="3"/>
  <c r="D28" i="3"/>
  <c r="C28" i="3"/>
  <c r="H27" i="3"/>
  <c r="H26" i="3"/>
  <c r="H25" i="3"/>
  <c r="H24" i="3"/>
  <c r="H23" i="3"/>
  <c r="H22" i="3"/>
  <c r="H21" i="3"/>
  <c r="H20" i="3"/>
  <c r="H19" i="3"/>
  <c r="E16" i="3"/>
  <c r="E18" i="3"/>
  <c r="D18" i="3"/>
  <c r="C18" i="3"/>
  <c r="H17" i="3"/>
  <c r="H16" i="3"/>
  <c r="E8" i="3"/>
  <c r="E15" i="3"/>
  <c r="D15" i="3"/>
  <c r="C15" i="3"/>
  <c r="H14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<sst xmlns="http://schemas.openxmlformats.org/spreadsheetml/2006/main" count="141" uniqueCount="109">
  <si>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</si>
  <si>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</si>
  <si>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</si>
  <si>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</si>
  <si>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</si>
  <si>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</si>
  <si>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</si>
  <si>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</si>
  <si>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</si>
  <si>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</si>
  <si>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</si>
  <si>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</si>
  <si>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</si>
  <si>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</si>
  <si>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</si>
  <si>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</si>
  <si>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</si>
  <si>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</si>
  <si>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</si>
  <si>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</si>
  <si>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</si>
  <si>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</si>
  <si>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</si>
  <si>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</si>
  <si>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</si>
  <si>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</si>
  <si>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</si>
  <si>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</si>
  <si>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</si>
  <si>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</si>
  <si>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</si>
  <si>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</si>
  <si>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</si>
  <si>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</si>
  <si>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</si>
  <si>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</si>
  <si>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</si>
  <si>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</si>
  <si>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</si>
  <si>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</si>
  <si>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</si>
  <si>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</si>
  <si>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</si>
  <si>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</si>
  <si>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</si>
  <si>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</si>
  <si>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</si>
  <si>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</si>
  <si>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</si>
  <si>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</si>
  <si>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</si>
  <si>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出租车+高速路费</t>
  </si>
  <si>
    <t>可用项目：租车费、大交通、过路费、过桥费。
加油费（仅试驾活动可用，且只可使用活动当时当地的加油票）</t>
  </si>
  <si>
    <t>出租车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</si>
  <si>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</si>
  <si>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</si>
  <si>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</si>
  <si>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</si>
  <si>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</si>
  <si>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</si>
  <si>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霍庆革核酸</t>
  </si>
  <si>
    <t>需有客户邮件确认，并抄送合规部。</t>
  </si>
  <si>
    <t>尹秦核酸</t>
  </si>
  <si>
    <t>客户使用费用合计</t>
  </si>
  <si>
    <t>活动餐费</t>
  </si>
  <si>
    <t>需提供刷卡联、菜单（小票）</t>
  </si>
  <si>
    <t>活动餐费合计</t>
  </si>
  <si>
    <t>现地采买费用</t>
  </si>
  <si>
    <t>淘宝-食品</t>
  </si>
  <si>
    <t>尽量提供可用的原始发票，发票项目不可用的，且开票需要加收税点的可以不提供原始发票。网上交易均需提供交易截图。</t>
  </si>
  <si>
    <t>京东-食品用品</t>
  </si>
  <si>
    <t>烟3条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</si>
  <si>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</si>
  <si>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</si>
  <si>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</si>
  <si>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</si>
  <si>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</si>
  <si>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</si>
  <si>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</si>
  <si>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</si>
  <si>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</si>
  <si>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</si>
  <si>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</si>
  <si>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</si>
  <si>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给客户买眼镜</t>
  </si>
  <si>
    <t>霍报销</t>
  </si>
  <si>
    <t>顺丰寄物料给客户</t>
  </si>
  <si>
    <t>岑余核酸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</si>
  <si>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</si>
  <si>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</si>
  <si>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</si>
  <si>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</si>
  <si>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</si>
  <si>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</si>
  <si>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</si>
  <si>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</si>
  <si>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牛肉干</t>
    <phoneticPr fontId="13" type="noConversion"/>
  </si>
  <si>
    <t>茶叶</t>
    <phoneticPr fontId="13" type="noConversion"/>
  </si>
  <si>
    <t>机票</t>
    <phoneticPr fontId="13" type="noConversion"/>
  </si>
  <si>
    <t>租车费</t>
    <phoneticPr fontId="13" type="noConversion"/>
  </si>
  <si>
    <t>樱桃</t>
    <phoneticPr fontId="13" type="noConversion"/>
  </si>
  <si>
    <t>第三方报销</t>
    <phoneticPr fontId="13" type="noConversion"/>
  </si>
  <si>
    <t>短信</t>
    <phoneticPr fontId="13" type="noConversion"/>
  </si>
  <si>
    <t>张琦报销</t>
    <phoneticPr fontId="13" type="noConversion"/>
  </si>
  <si>
    <t>李</t>
    <phoneticPr fontId="13" type="noConversion"/>
  </si>
  <si>
    <t>唐</t>
    <phoneticPr fontId="13" type="noConversion"/>
  </si>
  <si>
    <t>住宿费</t>
    <phoneticPr fontId="13" type="noConversion"/>
  </si>
  <si>
    <t>车费</t>
    <phoneticPr fontId="13" type="noConversion"/>
  </si>
  <si>
    <t>司机补贴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</si>
</sst>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.399999999999999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32"/>
      <c r="C4" s="32"/>
      <c r="D4" s="32"/>
      <c r="E4" s="32"/>
      <c r="F4" s="32"/>
      <c r="G4" s="32"/>
      <c r="H4" s="32"/>
      <c r="I4" s="32"/>
      <c r="J4" s="32"/>
      <c r="K4" s="53"/>
    </row>
    <row r="5" spans="2:11" ht="20.100000000000001" customHeight="1">
      <c r="B5" s="33"/>
      <c r="C5" s="34"/>
      <c r="D5" s="35" t="s">
        <v>1</v>
      </c>
      <c r="E5" s="35"/>
      <c r="F5" s="75"/>
      <c r="G5" s="75"/>
      <c r="H5" s="35" t="s">
        <v>2</v>
      </c>
      <c r="I5" s="34"/>
      <c r="J5" s="75" t="s">
        <v>3</v>
      </c>
      <c r="K5" s="76"/>
    </row>
    <row r="6" spans="2:11" ht="20.100000000000001" customHeight="1">
      <c r="B6" s="36"/>
      <c r="C6" s="37"/>
      <c r="D6" s="38" t="s">
        <v>4</v>
      </c>
      <c r="E6" s="38"/>
      <c r="F6" s="77"/>
      <c r="G6" s="77"/>
      <c r="H6" s="38" t="s">
        <v>5</v>
      </c>
      <c r="I6" s="37"/>
      <c r="J6" s="77" t="s">
        <v>6</v>
      </c>
      <c r="K6" s="78"/>
    </row>
    <row r="7" spans="2:11" ht="20.100000000000001" customHeight="1">
      <c r="B7" s="36"/>
      <c r="C7" s="37"/>
      <c r="D7" s="38" t="s">
        <v>7</v>
      </c>
      <c r="E7" s="38"/>
      <c r="F7" s="77"/>
      <c r="G7" s="77"/>
      <c r="H7" s="38" t="s">
        <v>8</v>
      </c>
      <c r="I7" s="54"/>
      <c r="J7" s="79"/>
      <c r="K7" s="78"/>
    </row>
    <row r="8" spans="2:11" ht="20.100000000000001" customHeight="1">
      <c r="B8" s="39"/>
      <c r="C8" s="40"/>
      <c r="D8" s="41"/>
      <c r="E8" s="41"/>
      <c r="F8" s="42"/>
      <c r="G8" s="42"/>
      <c r="H8" s="41" t="s">
        <v>9</v>
      </c>
      <c r="I8" s="55"/>
      <c r="J8" s="80"/>
      <c r="K8" s="81"/>
    </row>
    <row r="9" spans="2:11" ht="20.100000000000001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100000000000001" customHeight="1">
      <c r="B10" s="82" t="s">
        <v>10</v>
      </c>
      <c r="C10" s="83"/>
      <c r="D10" s="44" t="s">
        <v>11</v>
      </c>
      <c r="E10" s="84" t="s">
        <v>12</v>
      </c>
      <c r="F10" s="85"/>
      <c r="G10" s="46" t="s">
        <v>13</v>
      </c>
      <c r="H10" s="45" t="s">
        <v>14</v>
      </c>
      <c r="I10" s="84" t="s">
        <v>15</v>
      </c>
      <c r="J10" s="85"/>
      <c r="K10" s="46" t="s">
        <v>16</v>
      </c>
    </row>
    <row r="11" spans="2:11">
      <c r="B11" s="86">
        <v>1</v>
      </c>
      <c r="C11" s="87"/>
      <c r="D11" s="47" t="s">
        <v>17</v>
      </c>
      <c r="E11" s="88" t="s">
        <v>18</v>
      </c>
      <c r="F11" s="88"/>
      <c r="G11" s="48"/>
      <c r="H11" s="48"/>
      <c r="I11" s="44"/>
      <c r="J11" s="45"/>
      <c r="K11" s="56"/>
    </row>
    <row r="12" spans="2:11">
      <c r="B12" s="86">
        <v>2</v>
      </c>
      <c r="C12" s="87"/>
      <c r="D12" s="88" t="s">
        <v>19</v>
      </c>
      <c r="E12" s="88" t="s">
        <v>20</v>
      </c>
      <c r="F12" s="88"/>
      <c r="G12" s="48"/>
      <c r="H12" s="48"/>
      <c r="I12" s="57"/>
      <c r="J12" s="58"/>
      <c r="K12" s="59"/>
    </row>
    <row r="13" spans="2:11">
      <c r="B13" s="86">
        <v>3</v>
      </c>
      <c r="C13" s="87"/>
      <c r="D13" s="88"/>
      <c r="E13" s="88" t="s">
        <v>20</v>
      </c>
      <c r="F13" s="88"/>
      <c r="G13" s="48"/>
      <c r="H13" s="48"/>
      <c r="I13" s="57"/>
      <c r="J13" s="58"/>
      <c r="K13" s="59"/>
    </row>
    <row r="14" spans="2:11">
      <c r="B14" s="86">
        <v>4</v>
      </c>
      <c r="C14" s="87"/>
      <c r="D14" s="88"/>
      <c r="E14" s="88" t="s">
        <v>20</v>
      </c>
      <c r="F14" s="88"/>
      <c r="G14" s="48"/>
      <c r="H14" s="48"/>
      <c r="I14" s="57"/>
      <c r="J14" s="58"/>
      <c r="K14" s="59"/>
    </row>
    <row r="15" spans="2:11">
      <c r="B15" s="86">
        <v>5</v>
      </c>
      <c r="C15" s="87"/>
      <c r="D15" s="88"/>
      <c r="E15" s="88" t="s">
        <v>20</v>
      </c>
      <c r="F15" s="88"/>
      <c r="G15" s="48"/>
      <c r="H15" s="48"/>
      <c r="I15" s="57"/>
      <c r="J15" s="58"/>
      <c r="K15" s="59"/>
    </row>
    <row r="16" spans="2:11">
      <c r="B16" s="86">
        <v>6</v>
      </c>
      <c r="C16" s="87"/>
      <c r="D16" s="88"/>
      <c r="E16" s="88" t="s">
        <v>20</v>
      </c>
      <c r="F16" s="88"/>
      <c r="G16" s="48"/>
      <c r="H16" s="48"/>
      <c r="I16" s="57"/>
      <c r="J16" s="58"/>
      <c r="K16" s="59"/>
    </row>
    <row r="17" spans="1:11">
      <c r="B17" s="86">
        <v>7</v>
      </c>
      <c r="C17" s="87"/>
      <c r="D17" s="88"/>
      <c r="E17" s="88" t="s">
        <v>20</v>
      </c>
      <c r="F17" s="88"/>
      <c r="G17" s="48"/>
      <c r="H17" s="48"/>
      <c r="I17" s="57"/>
      <c r="J17" s="58"/>
      <c r="K17" s="59"/>
    </row>
    <row r="18" spans="1:11">
      <c r="B18" s="86">
        <v>8</v>
      </c>
      <c r="C18" s="87"/>
      <c r="D18" s="88"/>
      <c r="E18" s="88" t="s">
        <v>20</v>
      </c>
      <c r="F18" s="88"/>
      <c r="G18" s="48"/>
      <c r="H18" s="48"/>
      <c r="I18" s="57"/>
      <c r="J18" s="58"/>
      <c r="K18" s="59"/>
    </row>
    <row r="19" spans="1:11">
      <c r="B19" s="86">
        <v>9</v>
      </c>
      <c r="C19" s="87"/>
      <c r="D19" s="96" t="s">
        <v>21</v>
      </c>
      <c r="E19" s="88" t="s">
        <v>21</v>
      </c>
      <c r="F19" s="88"/>
      <c r="G19" s="48"/>
      <c r="H19" s="48"/>
      <c r="I19" s="57"/>
      <c r="J19" s="58"/>
      <c r="K19" s="60"/>
    </row>
    <row r="20" spans="1:11">
      <c r="B20" s="86">
        <v>10</v>
      </c>
      <c r="C20" s="87"/>
      <c r="D20" s="96"/>
      <c r="E20" s="88" t="s">
        <v>21</v>
      </c>
      <c r="F20" s="88"/>
      <c r="G20" s="48"/>
      <c r="H20" s="48"/>
      <c r="I20" s="89"/>
      <c r="J20" s="90"/>
      <c r="K20" s="59"/>
    </row>
    <row r="21" spans="1:11">
      <c r="B21" s="86">
        <v>11</v>
      </c>
      <c r="C21" s="87"/>
      <c r="D21" s="96"/>
      <c r="E21" s="88" t="s">
        <v>21</v>
      </c>
      <c r="F21" s="88"/>
      <c r="G21" s="48"/>
      <c r="H21" s="48"/>
      <c r="I21" s="57"/>
      <c r="J21" s="58"/>
      <c r="K21" s="59"/>
    </row>
    <row r="22" spans="1:11">
      <c r="B22" s="86">
        <v>12</v>
      </c>
      <c r="C22" s="87"/>
      <c r="D22" s="49" t="s">
        <v>22</v>
      </c>
      <c r="E22" s="88" t="s">
        <v>23</v>
      </c>
      <c r="F22" s="88"/>
      <c r="G22" s="48"/>
      <c r="H22" s="48"/>
      <c r="I22" s="89"/>
      <c r="J22" s="90"/>
      <c r="K22" s="59"/>
    </row>
    <row r="23" spans="1:11" ht="20.100000000000001" customHeight="1">
      <c r="B23" s="84" t="s">
        <v>24</v>
      </c>
      <c r="C23" s="91"/>
      <c r="D23" s="91"/>
      <c r="E23" s="91"/>
      <c r="F23" s="85"/>
      <c r="G23" s="50">
        <f>SUM(G11:G22)</f>
        <v>0</v>
      </c>
      <c r="H23" s="50">
        <f>SUM(H11:H22)</f>
        <v>0</v>
      </c>
      <c r="I23" s="92">
        <f>SUM(I11:J22)</f>
        <v>0</v>
      </c>
      <c r="J23" s="93"/>
      <c r="K23" s="61"/>
    </row>
    <row r="24" spans="1:11" ht="20.100000000000001" customHeight="1">
      <c r="B24" s="43"/>
      <c r="C24" s="43"/>
      <c r="D24" s="43"/>
      <c r="E24" s="43"/>
      <c r="F24" s="43"/>
      <c r="G24" s="43"/>
      <c r="H24" s="43"/>
      <c r="I24" s="43"/>
      <c r="J24" s="62"/>
      <c r="K24" s="43"/>
    </row>
    <row r="25" spans="1:11" ht="20.100000000000001" customHeight="1">
      <c r="B25" s="94" t="s">
        <v>14</v>
      </c>
      <c r="C25" s="94"/>
      <c r="D25" s="94"/>
      <c r="E25" s="94"/>
      <c r="F25" s="94"/>
      <c r="G25" s="94" t="s">
        <v>25</v>
      </c>
      <c r="H25" s="94"/>
      <c r="I25" s="94"/>
      <c r="J25" s="94"/>
      <c r="K25" s="46" t="s">
        <v>26</v>
      </c>
    </row>
    <row r="26" spans="1:11" ht="20.100000000000001" customHeight="1">
      <c r="B26" s="95">
        <f>H23</f>
        <v>0</v>
      </c>
      <c r="C26" s="95"/>
      <c r="D26" s="95"/>
      <c r="E26" s="95"/>
      <c r="F26" s="95"/>
      <c r="G26" s="95">
        <f>I23</f>
        <v>0</v>
      </c>
      <c r="H26" s="95"/>
      <c r="I26" s="95"/>
      <c r="J26" s="95"/>
      <c r="K26" s="63">
        <f>SUM(B26:J26)</f>
        <v>0</v>
      </c>
    </row>
    <row r="27" spans="1:11" ht="20.100000000000001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100000000000001" customHeight="1">
      <c r="B28" s="43" t="s">
        <v>27</v>
      </c>
      <c r="C28" s="43"/>
      <c r="D28" s="43"/>
      <c r="E28" s="43"/>
      <c r="F28" s="43" t="s">
        <v>28</v>
      </c>
      <c r="G28" s="43" t="s">
        <v>29</v>
      </c>
      <c r="H28" s="43"/>
      <c r="I28" s="43"/>
      <c r="J28" s="43" t="s">
        <v>30</v>
      </c>
      <c r="K28" s="43"/>
    </row>
    <row r="31" spans="1:11" ht="17.399999999999999">
      <c r="A31" s="74" t="s">
        <v>31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3" spans="2:11" ht="20.100000000000001" customHeight="1">
      <c r="B33" s="33"/>
      <c r="C33" s="34"/>
      <c r="D33" s="35" t="s">
        <v>1</v>
      </c>
      <c r="E33" s="35"/>
      <c r="F33" s="75"/>
      <c r="G33" s="75"/>
      <c r="H33" s="35" t="s">
        <v>2</v>
      </c>
      <c r="I33" s="34"/>
      <c r="J33" s="75"/>
      <c r="K33" s="76"/>
    </row>
    <row r="34" spans="2:11" ht="20.100000000000001" customHeight="1">
      <c r="B34" s="36"/>
      <c r="C34" s="37"/>
      <c r="D34" s="38" t="s">
        <v>4</v>
      </c>
      <c r="E34" s="38"/>
      <c r="F34" s="77"/>
      <c r="G34" s="77"/>
      <c r="H34" s="38" t="s">
        <v>5</v>
      </c>
      <c r="I34" s="37"/>
      <c r="J34" s="77"/>
      <c r="K34" s="78"/>
    </row>
    <row r="35" spans="2:11" ht="20.100000000000001" customHeight="1">
      <c r="B35" s="36"/>
      <c r="C35" s="37"/>
      <c r="D35" s="38" t="s">
        <v>7</v>
      </c>
      <c r="E35" s="38"/>
      <c r="F35" s="77"/>
      <c r="G35" s="77"/>
      <c r="H35" s="38" t="s">
        <v>8</v>
      </c>
      <c r="I35" s="54"/>
      <c r="J35" s="79"/>
      <c r="K35" s="78"/>
    </row>
    <row r="36" spans="2:11" ht="20.100000000000001" customHeight="1">
      <c r="B36" s="39"/>
      <c r="C36" s="40"/>
      <c r="D36" s="41"/>
      <c r="E36" s="41"/>
      <c r="F36" s="42"/>
      <c r="G36" s="42"/>
      <c r="H36" s="41" t="s">
        <v>9</v>
      </c>
      <c r="I36" s="55"/>
      <c r="J36" s="97"/>
      <c r="K36" s="81"/>
    </row>
    <row r="37" spans="2:11" ht="20.100000000000001" customHeight="1"/>
    <row r="38" spans="2:11" ht="20.100000000000001" customHeight="1">
      <c r="B38" s="88"/>
      <c r="C38" s="88"/>
      <c r="D38" s="51" t="s">
        <v>32</v>
      </c>
      <c r="E38" s="88" t="s">
        <v>33</v>
      </c>
      <c r="F38" s="88"/>
      <c r="G38" s="48" t="s">
        <v>34</v>
      </c>
      <c r="H38" s="48" t="s">
        <v>35</v>
      </c>
      <c r="I38" s="98" t="s">
        <v>24</v>
      </c>
      <c r="J38" s="98"/>
      <c r="K38" s="64" t="s">
        <v>16</v>
      </c>
    </row>
    <row r="39" spans="2:11">
      <c r="B39" s="88">
        <v>1</v>
      </c>
      <c r="C39" s="88"/>
      <c r="D39" s="51">
        <f>F34</f>
        <v>0</v>
      </c>
      <c r="E39" s="88"/>
      <c r="F39" s="88"/>
      <c r="G39" s="48"/>
      <c r="H39" s="48"/>
      <c r="I39" s="89"/>
      <c r="J39" s="90"/>
      <c r="K39" s="64"/>
    </row>
    <row r="40" spans="2:11" ht="20.100000000000001" customHeight="1">
      <c r="B40" s="88">
        <v>2</v>
      </c>
      <c r="C40" s="88"/>
      <c r="D40" s="51">
        <f>F34</f>
        <v>0</v>
      </c>
      <c r="E40" s="88"/>
      <c r="F40" s="88"/>
      <c r="G40" s="48"/>
      <c r="H40" s="48"/>
      <c r="I40" s="89"/>
      <c r="J40" s="90"/>
      <c r="K40" s="64"/>
    </row>
    <row r="41" spans="2:11" ht="20.100000000000001" customHeight="1">
      <c r="B41" s="88">
        <v>3</v>
      </c>
      <c r="C41" s="88"/>
      <c r="D41" s="52"/>
      <c r="E41" s="88"/>
      <c r="F41" s="88"/>
      <c r="G41" s="48"/>
      <c r="H41" s="48"/>
      <c r="I41" s="89"/>
      <c r="J41" s="90"/>
      <c r="K41" s="59"/>
    </row>
    <row r="42" spans="2:11" ht="20.100000000000001" customHeight="1">
      <c r="B42" s="84" t="s">
        <v>24</v>
      </c>
      <c r="C42" s="91"/>
      <c r="D42" s="91"/>
      <c r="E42" s="91"/>
      <c r="F42" s="85"/>
      <c r="G42" s="50"/>
      <c r="H42" s="50"/>
      <c r="I42" s="92">
        <f>SUM(I39:J41)</f>
        <v>0</v>
      </c>
      <c r="J42" s="93"/>
      <c r="K42" s="61"/>
    </row>
    <row r="43" spans="2:11" ht="20.100000000000001" customHeight="1">
      <c r="B43" s="43" t="s">
        <v>27</v>
      </c>
      <c r="C43" s="43"/>
      <c r="D43" s="43"/>
      <c r="E43" s="43"/>
      <c r="F43" s="43" t="s">
        <v>28</v>
      </c>
      <c r="G43" s="43" t="s">
        <v>29</v>
      </c>
      <c r="H43" s="43"/>
      <c r="I43" s="43"/>
      <c r="J43" s="43" t="s">
        <v>30</v>
      </c>
      <c r="K43" s="4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90"/>
  <sheetViews>
    <sheetView tabSelected="1" topLeftCell="A56" workbookViewId="0">
      <selection activeCell="M63" sqref="M63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74" t="s">
        <v>36</v>
      </c>
      <c r="D2" s="74"/>
      <c r="E2" s="74"/>
      <c r="F2" s="74"/>
      <c r="G2" s="74"/>
      <c r="H2" s="74"/>
      <c r="I2" s="18"/>
      <c r="J2" s="18"/>
      <c r="K2" s="18"/>
      <c r="L2" s="18"/>
    </row>
    <row r="4" spans="1:12" ht="21" customHeight="1">
      <c r="H4" s="125" t="s">
        <v>37</v>
      </c>
      <c r="I4" s="125"/>
      <c r="J4" s="125" t="s">
        <v>38</v>
      </c>
    </row>
    <row r="5" spans="1:12" ht="21" customHeight="1">
      <c r="H5" s="126"/>
      <c r="I5" s="126"/>
      <c r="J5" s="126"/>
    </row>
    <row r="6" spans="1:12" ht="21" customHeight="1">
      <c r="A6" s="110" t="s">
        <v>10</v>
      </c>
      <c r="B6" s="103" t="s">
        <v>39</v>
      </c>
      <c r="C6" s="104" t="s">
        <v>40</v>
      </c>
      <c r="D6" s="104"/>
      <c r="E6" s="104"/>
      <c r="F6" s="105" t="s">
        <v>41</v>
      </c>
      <c r="G6" s="105"/>
      <c r="H6" s="105"/>
      <c r="I6" s="105"/>
      <c r="J6" s="103" t="s">
        <v>42</v>
      </c>
    </row>
    <row r="7" spans="1:12" ht="21" customHeight="1">
      <c r="A7" s="110"/>
      <c r="B7" s="103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03"/>
    </row>
    <row r="8" spans="1:12" ht="21" customHeight="1">
      <c r="A8" s="107">
        <v>1</v>
      </c>
      <c r="B8" s="102" t="s">
        <v>50</v>
      </c>
      <c r="C8" s="106">
        <v>0</v>
      </c>
      <c r="D8" s="107">
        <v>0</v>
      </c>
      <c r="E8" s="106">
        <f>C8*D8</f>
        <v>0</v>
      </c>
      <c r="F8" s="11">
        <v>180</v>
      </c>
      <c r="G8" s="12">
        <v>0</v>
      </c>
      <c r="H8" s="11">
        <f t="shared" ref="H8:H14" si="0">F8+G8</f>
        <v>180</v>
      </c>
      <c r="I8" s="19" t="s">
        <v>51</v>
      </c>
      <c r="J8" s="120" t="s">
        <v>52</v>
      </c>
    </row>
    <row r="9" spans="1:12" ht="21" customHeight="1">
      <c r="A9" s="107"/>
      <c r="B9" s="102"/>
      <c r="C9" s="106"/>
      <c r="D9" s="107"/>
      <c r="E9" s="106"/>
      <c r="F9" s="11">
        <v>86.67</v>
      </c>
      <c r="G9" s="12">
        <v>0</v>
      </c>
      <c r="H9" s="11">
        <f t="shared" si="0"/>
        <v>86.67</v>
      </c>
      <c r="I9" s="19" t="s">
        <v>53</v>
      </c>
      <c r="J9" s="121"/>
    </row>
    <row r="10" spans="1:12" ht="21" customHeight="1">
      <c r="A10" s="107"/>
      <c r="B10" s="102"/>
      <c r="C10" s="106"/>
      <c r="D10" s="107"/>
      <c r="E10" s="106"/>
      <c r="F10" s="11">
        <v>25.13</v>
      </c>
      <c r="G10" s="12">
        <v>0</v>
      </c>
      <c r="H10" s="11">
        <f t="shared" ref="H10" si="1">F10+G10</f>
        <v>25.13</v>
      </c>
      <c r="I10" s="19" t="s">
        <v>54</v>
      </c>
      <c r="J10" s="121"/>
    </row>
    <row r="11" spans="1:12" ht="21" customHeight="1">
      <c r="A11" s="107"/>
      <c r="B11" s="102"/>
      <c r="C11" s="106"/>
      <c r="D11" s="107"/>
      <c r="E11" s="106"/>
      <c r="F11" s="11">
        <v>130.52000000000001</v>
      </c>
      <c r="G11" s="12">
        <v>0</v>
      </c>
      <c r="H11" s="11">
        <f t="shared" si="0"/>
        <v>130.52000000000001</v>
      </c>
      <c r="I11" s="19" t="s">
        <v>104</v>
      </c>
      <c r="J11" s="121"/>
    </row>
    <row r="12" spans="1:12" ht="21" customHeight="1">
      <c r="A12" s="107"/>
      <c r="B12" s="102"/>
      <c r="C12" s="106"/>
      <c r="D12" s="107"/>
      <c r="E12" s="106"/>
      <c r="F12" s="11">
        <v>79.42</v>
      </c>
      <c r="G12" s="12">
        <v>0</v>
      </c>
      <c r="H12" s="11">
        <f t="shared" si="0"/>
        <v>79.42</v>
      </c>
      <c r="I12" s="19" t="s">
        <v>105</v>
      </c>
      <c r="J12" s="121"/>
    </row>
    <row r="13" spans="1:12" ht="21" customHeight="1">
      <c r="A13" s="107"/>
      <c r="B13" s="102"/>
      <c r="C13" s="106"/>
      <c r="D13" s="107"/>
      <c r="E13" s="106"/>
      <c r="F13" s="11">
        <v>5890</v>
      </c>
      <c r="G13" s="12">
        <v>0</v>
      </c>
      <c r="H13" s="11">
        <f t="shared" si="0"/>
        <v>5890</v>
      </c>
      <c r="I13" s="19" t="s">
        <v>98</v>
      </c>
      <c r="J13" s="121"/>
    </row>
    <row r="14" spans="1:12" ht="21" customHeight="1">
      <c r="A14" s="107"/>
      <c r="B14" s="102"/>
      <c r="C14" s="106"/>
      <c r="D14" s="107"/>
      <c r="E14" s="106"/>
      <c r="F14" s="11">
        <v>1826</v>
      </c>
      <c r="G14" s="12">
        <v>0</v>
      </c>
      <c r="H14" s="11">
        <f t="shared" si="0"/>
        <v>1826</v>
      </c>
      <c r="I14" s="19" t="s">
        <v>99</v>
      </c>
      <c r="J14" s="121"/>
    </row>
    <row r="15" spans="1:12" s="1" customFormat="1" ht="21" customHeight="1">
      <c r="A15" s="13"/>
      <c r="B15" s="14" t="s">
        <v>55</v>
      </c>
      <c r="C15" s="15">
        <f>SUM(C8)</f>
        <v>0</v>
      </c>
      <c r="D15" s="15">
        <f>SUM(D8)</f>
        <v>0</v>
      </c>
      <c r="E15" s="15">
        <f>SUM(E8)</f>
        <v>0</v>
      </c>
      <c r="F15" s="16">
        <f>SUM(F8:F14)</f>
        <v>8217.74</v>
      </c>
      <c r="G15" s="16">
        <f>SUM(G8:G14)</f>
        <v>0</v>
      </c>
      <c r="H15" s="16">
        <f>F15+G15</f>
        <v>8217.74</v>
      </c>
      <c r="I15" s="20"/>
      <c r="J15" s="122"/>
    </row>
    <row r="16" spans="1:12" ht="21" customHeight="1">
      <c r="A16" s="108">
        <v>2</v>
      </c>
      <c r="B16" s="99" t="s">
        <v>56</v>
      </c>
      <c r="C16" s="117">
        <v>0</v>
      </c>
      <c r="D16" s="108">
        <v>0</v>
      </c>
      <c r="E16" s="117">
        <f>C16*D16</f>
        <v>0</v>
      </c>
      <c r="F16" s="11">
        <v>0</v>
      </c>
      <c r="G16" s="11">
        <v>0</v>
      </c>
      <c r="H16" s="11">
        <f t="shared" ref="H16:H28" si="2">F16+G16</f>
        <v>0</v>
      </c>
      <c r="I16" s="21"/>
      <c r="J16" s="120" t="s">
        <v>57</v>
      </c>
    </row>
    <row r="17" spans="1:10" ht="21" customHeight="1">
      <c r="A17" s="111"/>
      <c r="B17" s="100"/>
      <c r="C17" s="118"/>
      <c r="D17" s="111"/>
      <c r="E17" s="118"/>
      <c r="F17" s="11">
        <v>0</v>
      </c>
      <c r="G17" s="11">
        <v>0</v>
      </c>
      <c r="H17" s="11">
        <f t="shared" si="2"/>
        <v>0</v>
      </c>
      <c r="I17" s="21"/>
      <c r="J17" s="121"/>
    </row>
    <row r="18" spans="1:10" s="1" customFormat="1" ht="21" customHeight="1">
      <c r="A18" s="13"/>
      <c r="B18" s="14" t="s">
        <v>58</v>
      </c>
      <c r="C18" s="15">
        <f>SUM(C16)</f>
        <v>0</v>
      </c>
      <c r="D18" s="15">
        <f>SUM(D16)</f>
        <v>0</v>
      </c>
      <c r="E18" s="15">
        <f>SUM(E16)</f>
        <v>0</v>
      </c>
      <c r="F18" s="16">
        <f>SUM(F16:F17)</f>
        <v>0</v>
      </c>
      <c r="G18" s="16">
        <f>SUM(G16:G17)</f>
        <v>0</v>
      </c>
      <c r="H18" s="16">
        <f t="shared" si="2"/>
        <v>0</v>
      </c>
      <c r="I18" s="20"/>
      <c r="J18" s="122"/>
    </row>
    <row r="19" spans="1:10" ht="21" customHeight="1">
      <c r="A19" s="108">
        <v>3</v>
      </c>
      <c r="B19" s="99" t="s">
        <v>59</v>
      </c>
      <c r="C19" s="117">
        <v>0</v>
      </c>
      <c r="D19" s="108">
        <v>1</v>
      </c>
      <c r="E19" s="117">
        <f>C19*D19</f>
        <v>0</v>
      </c>
      <c r="F19" s="12">
        <v>80</v>
      </c>
      <c r="G19" s="12">
        <v>0</v>
      </c>
      <c r="H19" s="12">
        <f t="shared" si="2"/>
        <v>80</v>
      </c>
      <c r="I19" s="22" t="s">
        <v>60</v>
      </c>
      <c r="J19" s="127" t="s">
        <v>61</v>
      </c>
    </row>
    <row r="20" spans="1:10" ht="21" customHeight="1">
      <c r="A20" s="109"/>
      <c r="B20" s="101"/>
      <c r="C20" s="119"/>
      <c r="D20" s="109"/>
      <c r="E20" s="119"/>
      <c r="F20" s="12">
        <v>80</v>
      </c>
      <c r="G20" s="12">
        <v>0</v>
      </c>
      <c r="H20" s="12">
        <f t="shared" si="2"/>
        <v>80</v>
      </c>
      <c r="I20" s="22" t="s">
        <v>62</v>
      </c>
      <c r="J20" s="128"/>
    </row>
    <row r="21" spans="1:10" ht="21" customHeight="1">
      <c r="A21" s="109"/>
      <c r="B21" s="101"/>
      <c r="C21" s="119"/>
      <c r="D21" s="109"/>
      <c r="E21" s="119"/>
      <c r="F21" s="12">
        <v>0</v>
      </c>
      <c r="G21" s="12">
        <v>1753</v>
      </c>
      <c r="H21" s="12">
        <f t="shared" si="2"/>
        <v>1753</v>
      </c>
      <c r="I21" s="22" t="s">
        <v>103</v>
      </c>
      <c r="J21" s="128"/>
    </row>
    <row r="22" spans="1:10" ht="21" customHeight="1">
      <c r="A22" s="109"/>
      <c r="B22" s="101"/>
      <c r="C22" s="119"/>
      <c r="D22" s="109"/>
      <c r="E22" s="119"/>
      <c r="F22" s="12">
        <v>2326</v>
      </c>
      <c r="G22" s="12">
        <v>0</v>
      </c>
      <c r="H22" s="12">
        <f t="shared" si="2"/>
        <v>2326</v>
      </c>
      <c r="I22" s="22" t="s">
        <v>106</v>
      </c>
      <c r="J22" s="128"/>
    </row>
    <row r="23" spans="1:10" ht="21" customHeight="1">
      <c r="A23" s="109"/>
      <c r="B23" s="101"/>
      <c r="C23" s="119"/>
      <c r="D23" s="109"/>
      <c r="E23" s="119"/>
      <c r="F23" s="12">
        <v>911</v>
      </c>
      <c r="G23" s="12">
        <v>0</v>
      </c>
      <c r="H23" s="12">
        <f t="shared" si="2"/>
        <v>911</v>
      </c>
      <c r="I23" s="22" t="s">
        <v>107</v>
      </c>
      <c r="J23" s="128"/>
    </row>
    <row r="24" spans="1:10" ht="21" customHeight="1">
      <c r="A24" s="109"/>
      <c r="B24" s="101"/>
      <c r="C24" s="119"/>
      <c r="D24" s="109"/>
      <c r="E24" s="119"/>
      <c r="F24" s="12">
        <v>0</v>
      </c>
      <c r="G24" s="12">
        <v>5400</v>
      </c>
      <c r="H24" s="12">
        <f t="shared" si="2"/>
        <v>5400</v>
      </c>
      <c r="I24" s="22" t="s">
        <v>108</v>
      </c>
      <c r="J24" s="128"/>
    </row>
    <row r="25" spans="1:10" ht="21" customHeight="1">
      <c r="A25" s="109"/>
      <c r="B25" s="101"/>
      <c r="C25" s="119"/>
      <c r="D25" s="109"/>
      <c r="E25" s="119"/>
      <c r="F25" s="12">
        <v>0</v>
      </c>
      <c r="G25" s="12">
        <v>0</v>
      </c>
      <c r="H25" s="12">
        <f t="shared" si="2"/>
        <v>0</v>
      </c>
      <c r="I25" s="22"/>
      <c r="J25" s="128"/>
    </row>
    <row r="26" spans="1:10" ht="21" customHeight="1">
      <c r="A26" s="109"/>
      <c r="B26" s="101"/>
      <c r="C26" s="119"/>
      <c r="D26" s="109"/>
      <c r="E26" s="119"/>
      <c r="F26" s="12">
        <v>0</v>
      </c>
      <c r="G26" s="12">
        <v>0</v>
      </c>
      <c r="H26" s="12">
        <f t="shared" si="2"/>
        <v>0</v>
      </c>
      <c r="I26" s="22"/>
      <c r="J26" s="128"/>
    </row>
    <row r="27" spans="1:10" ht="21" customHeight="1">
      <c r="A27" s="109"/>
      <c r="B27" s="101"/>
      <c r="C27" s="119"/>
      <c r="D27" s="109"/>
      <c r="E27" s="119"/>
      <c r="F27" s="12">
        <v>0</v>
      </c>
      <c r="G27" s="12">
        <v>0</v>
      </c>
      <c r="H27" s="12">
        <f t="shared" si="2"/>
        <v>0</v>
      </c>
      <c r="I27" s="22"/>
      <c r="J27" s="128"/>
    </row>
    <row r="28" spans="1:10" s="1" customFormat="1" ht="21" customHeight="1">
      <c r="A28" s="13"/>
      <c r="B28" s="14" t="s">
        <v>63</v>
      </c>
      <c r="C28" s="15">
        <f>SUM(C19)</f>
        <v>0</v>
      </c>
      <c r="D28" s="15">
        <f t="shared" ref="D28:E28" si="3">SUM(D19)</f>
        <v>1</v>
      </c>
      <c r="E28" s="15">
        <f t="shared" si="3"/>
        <v>0</v>
      </c>
      <c r="F28" s="16">
        <f>SUM(F19:F27)</f>
        <v>3397</v>
      </c>
      <c r="G28" s="16">
        <f>SUM(G19:G27)</f>
        <v>7153</v>
      </c>
      <c r="H28" s="16">
        <f>F28+G28</f>
        <v>10550</v>
      </c>
      <c r="I28" s="20"/>
      <c r="J28" s="129"/>
    </row>
    <row r="29" spans="1:10" ht="19.95" customHeight="1">
      <c r="A29" s="107">
        <v>4</v>
      </c>
      <c r="B29" s="102" t="s">
        <v>64</v>
      </c>
      <c r="C29" s="106">
        <v>0</v>
      </c>
      <c r="D29" s="107">
        <v>1</v>
      </c>
      <c r="E29" s="106">
        <f>C29*D29</f>
        <v>0</v>
      </c>
      <c r="F29" s="12">
        <v>426.1</v>
      </c>
      <c r="G29" s="12">
        <v>0</v>
      </c>
      <c r="H29" s="12">
        <f t="shared" ref="H28:H41" si="4">F29+G29</f>
        <v>426.1</v>
      </c>
      <c r="I29" s="23">
        <v>44368</v>
      </c>
      <c r="J29" s="127" t="s">
        <v>65</v>
      </c>
    </row>
    <row r="30" spans="1:10" ht="19.95" customHeight="1">
      <c r="A30" s="107"/>
      <c r="B30" s="102"/>
      <c r="C30" s="106"/>
      <c r="D30" s="107"/>
      <c r="E30" s="106"/>
      <c r="F30" s="12">
        <v>638</v>
      </c>
      <c r="G30" s="12">
        <v>0</v>
      </c>
      <c r="H30" s="12">
        <f t="shared" si="4"/>
        <v>638</v>
      </c>
      <c r="I30" s="22"/>
      <c r="J30" s="128"/>
    </row>
    <row r="31" spans="1:10" ht="21" customHeight="1">
      <c r="A31" s="107"/>
      <c r="B31" s="102"/>
      <c r="C31" s="106"/>
      <c r="D31" s="107"/>
      <c r="E31" s="106"/>
      <c r="F31" s="12">
        <v>368.36</v>
      </c>
      <c r="G31" s="12">
        <v>0</v>
      </c>
      <c r="H31" s="12">
        <f t="shared" si="4"/>
        <v>368.36</v>
      </c>
      <c r="I31" s="22" t="s">
        <v>104</v>
      </c>
      <c r="J31" s="128"/>
    </row>
    <row r="32" spans="1:10" ht="21" customHeight="1">
      <c r="A32" s="107"/>
      <c r="B32" s="102"/>
      <c r="C32" s="106"/>
      <c r="D32" s="107"/>
      <c r="E32" s="106"/>
      <c r="F32" s="12">
        <v>289.5</v>
      </c>
      <c r="G32" s="12">
        <v>0</v>
      </c>
      <c r="H32" s="12">
        <f t="shared" si="4"/>
        <v>289.5</v>
      </c>
      <c r="I32" s="22" t="s">
        <v>105</v>
      </c>
      <c r="J32" s="128"/>
    </row>
    <row r="33" spans="1:10" ht="21" customHeight="1">
      <c r="A33" s="107"/>
      <c r="B33" s="102"/>
      <c r="C33" s="106"/>
      <c r="D33" s="107"/>
      <c r="E33" s="106"/>
      <c r="F33" s="12">
        <v>0</v>
      </c>
      <c r="G33" s="12">
        <v>0</v>
      </c>
      <c r="H33" s="12">
        <f t="shared" si="4"/>
        <v>0</v>
      </c>
      <c r="I33" s="22"/>
      <c r="J33" s="128"/>
    </row>
    <row r="34" spans="1:10" ht="21" customHeight="1">
      <c r="A34" s="107"/>
      <c r="B34" s="102"/>
      <c r="C34" s="106"/>
      <c r="D34" s="107"/>
      <c r="E34" s="106"/>
      <c r="F34" s="12">
        <v>0</v>
      </c>
      <c r="G34" s="12">
        <v>0</v>
      </c>
      <c r="H34" s="11">
        <f t="shared" si="4"/>
        <v>0</v>
      </c>
      <c r="I34" s="21"/>
      <c r="J34" s="128"/>
    </row>
    <row r="35" spans="1:10" ht="21" customHeight="1">
      <c r="A35" s="107"/>
      <c r="B35" s="102"/>
      <c r="C35" s="106"/>
      <c r="D35" s="107"/>
      <c r="E35" s="106"/>
      <c r="F35" s="12">
        <v>0</v>
      </c>
      <c r="G35" s="12">
        <v>0</v>
      </c>
      <c r="H35" s="11">
        <f t="shared" si="4"/>
        <v>0</v>
      </c>
      <c r="I35" s="21"/>
      <c r="J35" s="128"/>
    </row>
    <row r="36" spans="1:10" ht="21" customHeight="1">
      <c r="A36" s="107"/>
      <c r="B36" s="102"/>
      <c r="C36" s="106"/>
      <c r="D36" s="107"/>
      <c r="E36" s="106"/>
      <c r="F36" s="12">
        <v>0</v>
      </c>
      <c r="G36" s="12">
        <v>0</v>
      </c>
      <c r="H36" s="11">
        <f t="shared" si="4"/>
        <v>0</v>
      </c>
      <c r="I36" s="21"/>
      <c r="J36" s="128"/>
    </row>
    <row r="37" spans="1:10" ht="21" customHeight="1">
      <c r="A37" s="107"/>
      <c r="B37" s="102"/>
      <c r="C37" s="106"/>
      <c r="D37" s="107"/>
      <c r="E37" s="106"/>
      <c r="F37" s="12">
        <v>0</v>
      </c>
      <c r="G37" s="12">
        <v>0</v>
      </c>
      <c r="H37" s="11">
        <f t="shared" si="4"/>
        <v>0</v>
      </c>
      <c r="I37" s="21"/>
      <c r="J37" s="128"/>
    </row>
    <row r="38" spans="1:10" ht="21" customHeight="1">
      <c r="A38" s="107"/>
      <c r="B38" s="102"/>
      <c r="C38" s="106"/>
      <c r="D38" s="107"/>
      <c r="E38" s="106"/>
      <c r="F38" s="12">
        <v>0</v>
      </c>
      <c r="G38" s="12">
        <v>0</v>
      </c>
      <c r="H38" s="11">
        <f t="shared" si="4"/>
        <v>0</v>
      </c>
      <c r="I38" s="21"/>
      <c r="J38" s="128"/>
    </row>
    <row r="39" spans="1:10" ht="21" customHeight="1">
      <c r="A39" s="107"/>
      <c r="B39" s="102"/>
      <c r="C39" s="106"/>
      <c r="D39" s="107"/>
      <c r="E39" s="106"/>
      <c r="F39" s="12">
        <v>0</v>
      </c>
      <c r="G39" s="12">
        <v>0</v>
      </c>
      <c r="H39" s="11">
        <f t="shared" si="4"/>
        <v>0</v>
      </c>
      <c r="I39" s="21"/>
      <c r="J39" s="128"/>
    </row>
    <row r="40" spans="1:10" ht="21" customHeight="1">
      <c r="A40" s="107"/>
      <c r="B40" s="102"/>
      <c r="C40" s="106"/>
      <c r="D40" s="107"/>
      <c r="E40" s="106"/>
      <c r="F40" s="12">
        <v>0</v>
      </c>
      <c r="G40" s="12">
        <v>0</v>
      </c>
      <c r="H40" s="11">
        <f t="shared" si="4"/>
        <v>0</v>
      </c>
      <c r="I40" s="21"/>
      <c r="J40" s="128"/>
    </row>
    <row r="41" spans="1:10" s="1" customFormat="1" ht="21" customHeight="1">
      <c r="A41" s="13"/>
      <c r="B41" s="14" t="s">
        <v>66</v>
      </c>
      <c r="C41" s="15">
        <f>C29</f>
        <v>0</v>
      </c>
      <c r="D41" s="15">
        <f>D29</f>
        <v>1</v>
      </c>
      <c r="E41" s="15">
        <f>E29</f>
        <v>0</v>
      </c>
      <c r="F41" s="16">
        <f>SUM(F29:F40)</f>
        <v>1721.96</v>
      </c>
      <c r="G41" s="16">
        <f>SUM(G29:G40)</f>
        <v>0</v>
      </c>
      <c r="H41" s="16">
        <f t="shared" si="4"/>
        <v>1721.96</v>
      </c>
      <c r="I41" s="20"/>
      <c r="J41" s="129"/>
    </row>
    <row r="42" spans="1:10" ht="21" customHeight="1">
      <c r="A42" s="108">
        <v>5</v>
      </c>
      <c r="B42" s="99" t="s">
        <v>67</v>
      </c>
      <c r="C42" s="117">
        <v>0</v>
      </c>
      <c r="D42" s="108">
        <v>1</v>
      </c>
      <c r="E42" s="106">
        <f>C42*D42</f>
        <v>0</v>
      </c>
      <c r="F42" s="12">
        <v>107.8</v>
      </c>
      <c r="G42" s="12">
        <v>0</v>
      </c>
      <c r="H42" s="12">
        <f t="shared" ref="H42:H50" si="5">F42+G42</f>
        <v>107.8</v>
      </c>
      <c r="I42" t="s">
        <v>68</v>
      </c>
      <c r="J42" s="130" t="s">
        <v>69</v>
      </c>
    </row>
    <row r="43" spans="1:10" ht="21" customHeight="1">
      <c r="A43" s="109"/>
      <c r="B43" s="101"/>
      <c r="C43" s="119"/>
      <c r="D43" s="109"/>
      <c r="E43" s="106"/>
      <c r="F43" s="12">
        <v>6170.42</v>
      </c>
      <c r="G43" s="12">
        <v>243.7</v>
      </c>
      <c r="H43" s="12">
        <f t="shared" si="5"/>
        <v>6414.12</v>
      </c>
      <c r="I43" s="19" t="s">
        <v>70</v>
      </c>
      <c r="J43" s="131"/>
    </row>
    <row r="44" spans="1:10" ht="21" customHeight="1">
      <c r="A44" s="109"/>
      <c r="B44" s="101"/>
      <c r="C44" s="119"/>
      <c r="D44" s="109"/>
      <c r="E44" s="106"/>
      <c r="F44" s="12">
        <v>2000</v>
      </c>
      <c r="G44" s="12">
        <v>0</v>
      </c>
      <c r="H44" s="12">
        <f t="shared" si="5"/>
        <v>2000</v>
      </c>
      <c r="I44" s="19" t="s">
        <v>71</v>
      </c>
      <c r="J44" s="131"/>
    </row>
    <row r="45" spans="1:10" ht="21" customHeight="1">
      <c r="A45" s="109"/>
      <c r="B45" s="101"/>
      <c r="C45" s="119"/>
      <c r="D45" s="109"/>
      <c r="E45" s="106"/>
      <c r="F45" s="12">
        <v>0</v>
      </c>
      <c r="G45" s="12">
        <v>0</v>
      </c>
      <c r="H45" s="12">
        <f t="shared" si="5"/>
        <v>0</v>
      </c>
      <c r="I45" s="19"/>
      <c r="J45" s="131"/>
    </row>
    <row r="46" spans="1:10" ht="21" customHeight="1">
      <c r="A46" s="109"/>
      <c r="B46" s="101"/>
      <c r="C46" s="119"/>
      <c r="D46" s="109"/>
      <c r="E46" s="106"/>
      <c r="F46" s="12">
        <v>1835</v>
      </c>
      <c r="G46" s="12">
        <v>0</v>
      </c>
      <c r="H46" s="12">
        <f t="shared" si="5"/>
        <v>1835</v>
      </c>
      <c r="I46" s="19" t="s">
        <v>100</v>
      </c>
      <c r="J46" s="131"/>
    </row>
    <row r="47" spans="1:10" ht="21" customHeight="1">
      <c r="A47" s="109"/>
      <c r="B47" s="101"/>
      <c r="C47" s="119"/>
      <c r="D47" s="109"/>
      <c r="E47" s="106"/>
      <c r="F47" s="12">
        <v>0</v>
      </c>
      <c r="G47" s="12">
        <v>0</v>
      </c>
      <c r="H47" s="12">
        <f t="shared" si="5"/>
        <v>0</v>
      </c>
      <c r="I47" s="19"/>
      <c r="J47" s="131"/>
    </row>
    <row r="48" spans="1:10" ht="21" customHeight="1">
      <c r="A48" s="109"/>
      <c r="B48" s="101"/>
      <c r="C48" s="119"/>
      <c r="D48" s="109"/>
      <c r="E48" s="106"/>
      <c r="F48" s="12">
        <v>0</v>
      </c>
      <c r="G48" s="12">
        <v>0</v>
      </c>
      <c r="H48" s="12">
        <f t="shared" si="5"/>
        <v>0</v>
      </c>
      <c r="I48" s="19"/>
      <c r="J48" s="131"/>
    </row>
    <row r="49" spans="1:10" ht="21" customHeight="1">
      <c r="A49" s="109"/>
      <c r="B49" s="101"/>
      <c r="C49" s="119"/>
      <c r="D49" s="109"/>
      <c r="E49" s="106"/>
      <c r="F49" s="12">
        <v>0</v>
      </c>
      <c r="G49" s="12">
        <v>0</v>
      </c>
      <c r="H49" s="12">
        <f t="shared" si="5"/>
        <v>0</v>
      </c>
      <c r="I49" s="19"/>
      <c r="J49" s="131"/>
    </row>
    <row r="50" spans="1:10" ht="21" customHeight="1">
      <c r="A50" s="109"/>
      <c r="B50" s="101"/>
      <c r="C50" s="119"/>
      <c r="D50" s="109"/>
      <c r="E50" s="106"/>
      <c r="F50" s="12">
        <v>0</v>
      </c>
      <c r="G50" s="12">
        <v>0</v>
      </c>
      <c r="H50" s="12">
        <f t="shared" si="5"/>
        <v>0</v>
      </c>
      <c r="I50" s="19"/>
      <c r="J50" s="131"/>
    </row>
    <row r="51" spans="1:10" ht="21" customHeight="1">
      <c r="A51" s="109"/>
      <c r="B51" s="101"/>
      <c r="C51" s="119"/>
      <c r="D51" s="109"/>
      <c r="E51" s="106"/>
      <c r="F51" s="12">
        <v>0</v>
      </c>
      <c r="G51" s="12">
        <v>0</v>
      </c>
      <c r="H51" s="12">
        <f>F51+G51</f>
        <v>0</v>
      </c>
      <c r="I51" s="19"/>
      <c r="J51" s="131"/>
    </row>
    <row r="52" spans="1:10" s="1" customFormat="1" ht="21" customHeight="1">
      <c r="A52" s="13"/>
      <c r="B52" s="14" t="s">
        <v>72</v>
      </c>
      <c r="C52" s="15">
        <f>SUM(C42:C51)</f>
        <v>0</v>
      </c>
      <c r="D52" s="15">
        <f>SUM(D42)</f>
        <v>1</v>
      </c>
      <c r="E52" s="15">
        <f>E42</f>
        <v>0</v>
      </c>
      <c r="F52" s="16">
        <f>SUM(F42:F51)</f>
        <v>10113.220000000001</v>
      </c>
      <c r="G52" s="16">
        <f>SUM(G42:G51)</f>
        <v>243.7</v>
      </c>
      <c r="H52" s="16">
        <f>F52+G52</f>
        <v>10356.920000000002</v>
      </c>
      <c r="I52" s="20"/>
      <c r="J52" s="132"/>
    </row>
    <row r="53" spans="1:10" ht="21" customHeight="1">
      <c r="A53" s="107">
        <v>6</v>
      </c>
      <c r="B53" s="102" t="s">
        <v>73</v>
      </c>
      <c r="C53" s="106">
        <v>0</v>
      </c>
      <c r="D53" s="107">
        <v>0</v>
      </c>
      <c r="E53" s="106">
        <f>C53*D53</f>
        <v>0</v>
      </c>
      <c r="F53" s="11">
        <v>2848.61</v>
      </c>
      <c r="G53" s="11">
        <v>46</v>
      </c>
      <c r="H53" s="11">
        <f>F53+G53</f>
        <v>2894.61</v>
      </c>
      <c r="I53" s="24" t="s">
        <v>101</v>
      </c>
      <c r="J53" s="120" t="s">
        <v>74</v>
      </c>
    </row>
    <row r="54" spans="1:10" ht="21" customHeight="1">
      <c r="A54" s="107"/>
      <c r="B54" s="102"/>
      <c r="C54" s="106"/>
      <c r="D54" s="107"/>
      <c r="E54" s="106"/>
      <c r="F54" s="11">
        <v>0</v>
      </c>
      <c r="G54" s="11">
        <v>0</v>
      </c>
      <c r="H54" s="11">
        <f>F54+G54</f>
        <v>0</v>
      </c>
      <c r="I54" s="24"/>
      <c r="J54" s="128"/>
    </row>
    <row r="55" spans="1:10" ht="21" customHeight="1">
      <c r="A55" s="107"/>
      <c r="B55" s="102"/>
      <c r="C55" s="106"/>
      <c r="D55" s="107"/>
      <c r="E55" s="106"/>
      <c r="F55" s="11">
        <v>0</v>
      </c>
      <c r="G55" s="11">
        <v>0</v>
      </c>
      <c r="H55" s="11">
        <f t="shared" ref="H55:H59" si="6">F55+G55</f>
        <v>0</v>
      </c>
      <c r="I55" s="24"/>
      <c r="J55" s="128"/>
    </row>
    <row r="56" spans="1:10" s="1" customFormat="1" ht="21" customHeight="1">
      <c r="A56" s="13"/>
      <c r="B56" s="14" t="s">
        <v>75</v>
      </c>
      <c r="C56" s="15">
        <f>SUM(C53)</f>
        <v>0</v>
      </c>
      <c r="D56" s="15">
        <f t="shared" ref="D56:E56" si="7">SUM(D53)</f>
        <v>0</v>
      </c>
      <c r="E56" s="15">
        <f t="shared" si="7"/>
        <v>0</v>
      </c>
      <c r="F56" s="16">
        <f>SUM(F53:F55)</f>
        <v>2848.61</v>
      </c>
      <c r="G56" s="16">
        <f>SUM(G53:G55)</f>
        <v>46</v>
      </c>
      <c r="H56" s="16">
        <f t="shared" si="6"/>
        <v>2894.61</v>
      </c>
      <c r="I56" s="20"/>
      <c r="J56" s="129"/>
    </row>
    <row r="57" spans="1:10" ht="21" customHeight="1">
      <c r="A57" s="107">
        <v>7</v>
      </c>
      <c r="B57" s="102" t="s">
        <v>76</v>
      </c>
      <c r="C57" s="106">
        <v>0</v>
      </c>
      <c r="D57" s="107">
        <v>0</v>
      </c>
      <c r="E57" s="106">
        <f>C57</f>
        <v>0</v>
      </c>
      <c r="F57" s="11">
        <v>1034</v>
      </c>
      <c r="G57" s="12">
        <v>0</v>
      </c>
      <c r="H57" s="11">
        <f t="shared" si="6"/>
        <v>1034</v>
      </c>
      <c r="I57" s="24" t="s">
        <v>104</v>
      </c>
      <c r="J57" s="133"/>
    </row>
    <row r="58" spans="1:10" ht="21" customHeight="1">
      <c r="A58" s="107"/>
      <c r="B58" s="102"/>
      <c r="C58" s="106"/>
      <c r="D58" s="107"/>
      <c r="E58" s="106"/>
      <c r="F58" s="11">
        <v>0</v>
      </c>
      <c r="G58" s="12">
        <v>0</v>
      </c>
      <c r="H58" s="11">
        <f t="shared" si="6"/>
        <v>0</v>
      </c>
      <c r="I58" s="24"/>
      <c r="J58" s="123"/>
    </row>
    <row r="59" spans="1:10" ht="21" customHeight="1">
      <c r="A59" s="107"/>
      <c r="B59" s="102"/>
      <c r="C59" s="106"/>
      <c r="D59" s="107"/>
      <c r="E59" s="106"/>
      <c r="F59" s="11">
        <v>0</v>
      </c>
      <c r="G59" s="12">
        <v>0</v>
      </c>
      <c r="H59" s="11">
        <f t="shared" si="6"/>
        <v>0</v>
      </c>
      <c r="I59" s="24"/>
      <c r="J59" s="123"/>
    </row>
    <row r="60" spans="1:10" ht="21" customHeight="1">
      <c r="A60" s="107"/>
      <c r="B60" s="102"/>
      <c r="C60" s="106"/>
      <c r="D60" s="107"/>
      <c r="E60" s="106"/>
      <c r="F60" s="11">
        <v>0</v>
      </c>
      <c r="G60" s="12">
        <v>0</v>
      </c>
      <c r="H60" s="11">
        <f>F60+G60</f>
        <v>0</v>
      </c>
      <c r="I60" s="24"/>
      <c r="J60" s="123"/>
    </row>
    <row r="61" spans="1:10" ht="21" customHeight="1">
      <c r="A61" s="107"/>
      <c r="B61" s="102"/>
      <c r="C61" s="106"/>
      <c r="D61" s="107"/>
      <c r="E61" s="106"/>
      <c r="F61" s="11">
        <v>0</v>
      </c>
      <c r="G61" s="12">
        <v>0</v>
      </c>
      <c r="H61" s="11">
        <f>F61+G61</f>
        <v>0</v>
      </c>
      <c r="I61" s="24"/>
      <c r="J61" s="123"/>
    </row>
    <row r="62" spans="1:10" ht="21" customHeight="1">
      <c r="A62" s="107"/>
      <c r="B62" s="102"/>
      <c r="C62" s="106"/>
      <c r="D62" s="107"/>
      <c r="E62" s="106"/>
      <c r="F62" s="11">
        <v>0</v>
      </c>
      <c r="G62" s="12">
        <v>0</v>
      </c>
      <c r="H62" s="11">
        <f>F62+G62</f>
        <v>0</v>
      </c>
      <c r="I62" s="24"/>
      <c r="J62" s="123"/>
    </row>
    <row r="63" spans="1:10" ht="21" customHeight="1">
      <c r="A63" s="107"/>
      <c r="B63" s="102"/>
      <c r="C63" s="106"/>
      <c r="D63" s="107"/>
      <c r="E63" s="106"/>
      <c r="F63" s="11">
        <v>0</v>
      </c>
      <c r="G63" s="12">
        <v>0</v>
      </c>
      <c r="H63" s="11">
        <f t="shared" ref="H63:H75" si="8">F63+G63</f>
        <v>0</v>
      </c>
      <c r="I63" s="21"/>
      <c r="J63" s="123"/>
    </row>
    <row r="64" spans="1:10" ht="21" customHeight="1">
      <c r="A64" s="107"/>
      <c r="B64" s="102"/>
      <c r="C64" s="106"/>
      <c r="D64" s="107"/>
      <c r="E64" s="106"/>
      <c r="F64" s="11">
        <v>0</v>
      </c>
      <c r="G64" s="12">
        <v>0</v>
      </c>
      <c r="H64" s="11">
        <f t="shared" si="8"/>
        <v>0</v>
      </c>
      <c r="I64" s="21"/>
      <c r="J64" s="123"/>
    </row>
    <row r="65" spans="1:10" s="1" customFormat="1" ht="21" customHeight="1">
      <c r="A65" s="13"/>
      <c r="B65" s="14" t="s">
        <v>77</v>
      </c>
      <c r="C65" s="15">
        <f>SUM(C57)</f>
        <v>0</v>
      </c>
      <c r="D65" s="15">
        <f t="shared" ref="D65:E65" si="9">SUM(D57)</f>
        <v>0</v>
      </c>
      <c r="E65" s="15">
        <f t="shared" si="9"/>
        <v>0</v>
      </c>
      <c r="F65" s="16">
        <f>SUM(F57:F64)</f>
        <v>1034</v>
      </c>
      <c r="G65" s="16">
        <f>SUM(G57:G64)</f>
        <v>0</v>
      </c>
      <c r="H65" s="16">
        <f t="shared" si="8"/>
        <v>1034</v>
      </c>
      <c r="I65" s="20"/>
      <c r="J65" s="124"/>
    </row>
    <row r="66" spans="1:10" ht="21" customHeight="1">
      <c r="A66" s="107">
        <v>8</v>
      </c>
      <c r="B66" s="102" t="s">
        <v>78</v>
      </c>
      <c r="C66" s="106">
        <v>0</v>
      </c>
      <c r="D66" s="107">
        <v>0</v>
      </c>
      <c r="E66" s="106">
        <f>C66*D66</f>
        <v>0</v>
      </c>
      <c r="F66" s="11">
        <v>0</v>
      </c>
      <c r="G66" s="11">
        <v>0</v>
      </c>
      <c r="H66" s="11">
        <f t="shared" si="8"/>
        <v>0</v>
      </c>
      <c r="I66" s="21"/>
      <c r="J66" s="127" t="s">
        <v>79</v>
      </c>
    </row>
    <row r="67" spans="1:10" ht="21" customHeight="1">
      <c r="A67" s="107"/>
      <c r="B67" s="102"/>
      <c r="C67" s="106"/>
      <c r="D67" s="107"/>
      <c r="E67" s="106"/>
      <c r="F67" s="11">
        <v>0</v>
      </c>
      <c r="G67" s="11">
        <v>0</v>
      </c>
      <c r="H67" s="11">
        <f t="shared" si="8"/>
        <v>0</v>
      </c>
      <c r="I67" s="21"/>
      <c r="J67" s="128"/>
    </row>
    <row r="68" spans="1:10" s="1" customFormat="1" ht="21" customHeight="1">
      <c r="A68" s="13"/>
      <c r="B68" s="14" t="s">
        <v>80</v>
      </c>
      <c r="C68" s="15">
        <f>SUM(C66)</f>
        <v>0</v>
      </c>
      <c r="D68" s="15">
        <f t="shared" ref="D68:E68" si="10">SUM(D66)</f>
        <v>0</v>
      </c>
      <c r="E68" s="15">
        <f t="shared" si="10"/>
        <v>0</v>
      </c>
      <c r="F68" s="16">
        <f>SUM(F66:F67)</f>
        <v>0</v>
      </c>
      <c r="G68" s="16">
        <f t="shared" ref="G68" si="11">SUM(G66:G67)</f>
        <v>0</v>
      </c>
      <c r="H68" s="16">
        <f t="shared" si="8"/>
        <v>0</v>
      </c>
      <c r="I68" s="20"/>
      <c r="J68" s="129"/>
    </row>
    <row r="69" spans="1:10" ht="21" customHeight="1">
      <c r="A69" s="107">
        <v>9</v>
      </c>
      <c r="B69" s="102" t="s">
        <v>81</v>
      </c>
      <c r="C69" s="106">
        <v>0</v>
      </c>
      <c r="D69" s="107">
        <v>0</v>
      </c>
      <c r="E69" s="106">
        <f>C69*D69</f>
        <v>0</v>
      </c>
      <c r="F69" s="11">
        <v>0</v>
      </c>
      <c r="G69" s="11">
        <v>0</v>
      </c>
      <c r="H69" s="11">
        <f t="shared" si="8"/>
        <v>0</v>
      </c>
      <c r="I69" s="21"/>
      <c r="J69" s="120" t="s">
        <v>82</v>
      </c>
    </row>
    <row r="70" spans="1:10" ht="21" customHeight="1">
      <c r="A70" s="107"/>
      <c r="B70" s="102"/>
      <c r="C70" s="106"/>
      <c r="D70" s="107"/>
      <c r="E70" s="106"/>
      <c r="F70" s="11">
        <v>0</v>
      </c>
      <c r="G70" s="11">
        <v>0</v>
      </c>
      <c r="H70" s="11">
        <f t="shared" si="8"/>
        <v>0</v>
      </c>
      <c r="I70" s="21"/>
      <c r="J70" s="121"/>
    </row>
    <row r="71" spans="1:10" ht="21" customHeight="1">
      <c r="A71" s="107"/>
      <c r="B71" s="102"/>
      <c r="C71" s="106"/>
      <c r="D71" s="107"/>
      <c r="E71" s="106"/>
      <c r="F71" s="11">
        <v>0</v>
      </c>
      <c r="G71" s="11">
        <v>0</v>
      </c>
      <c r="H71" s="11">
        <f t="shared" si="8"/>
        <v>0</v>
      </c>
      <c r="I71" s="21"/>
      <c r="J71" s="121"/>
    </row>
    <row r="72" spans="1:10" s="1" customFormat="1" ht="21" customHeight="1">
      <c r="A72" s="13"/>
      <c r="B72" s="14" t="s">
        <v>83</v>
      </c>
      <c r="C72" s="15">
        <f>SUM(C69)</f>
        <v>0</v>
      </c>
      <c r="D72" s="15">
        <f t="shared" ref="D72:E72" si="12">SUM(D69)</f>
        <v>0</v>
      </c>
      <c r="E72" s="15">
        <f t="shared" si="12"/>
        <v>0</v>
      </c>
      <c r="F72" s="16">
        <f>SUM(F69:F71)</f>
        <v>0</v>
      </c>
      <c r="G72" s="16">
        <f t="shared" ref="G72" si="13">SUM(G69:G71)</f>
        <v>0</v>
      </c>
      <c r="H72" s="16">
        <f t="shared" si="8"/>
        <v>0</v>
      </c>
      <c r="I72" s="20"/>
      <c r="J72" s="122"/>
    </row>
    <row r="73" spans="1:10" ht="21" customHeight="1">
      <c r="A73" s="17">
        <v>10</v>
      </c>
      <c r="B73" s="9"/>
      <c r="C73" s="10">
        <v>0</v>
      </c>
      <c r="D73" s="8">
        <v>0</v>
      </c>
      <c r="E73" s="10">
        <v>0</v>
      </c>
      <c r="F73" s="12">
        <v>600</v>
      </c>
      <c r="G73" s="12">
        <v>0</v>
      </c>
      <c r="H73" s="12">
        <f t="shared" si="8"/>
        <v>600</v>
      </c>
      <c r="I73" s="69" t="s">
        <v>96</v>
      </c>
      <c r="J73" s="123"/>
    </row>
    <row r="74" spans="1:10" ht="21" customHeight="1">
      <c r="A74" s="17"/>
      <c r="B74" s="9"/>
      <c r="C74" s="10"/>
      <c r="D74" s="8"/>
      <c r="E74" s="10"/>
      <c r="F74" s="12">
        <v>400</v>
      </c>
      <c r="G74" s="12">
        <v>0</v>
      </c>
      <c r="H74" s="12">
        <f t="shared" si="8"/>
        <v>400</v>
      </c>
      <c r="I74" s="69" t="s">
        <v>97</v>
      </c>
      <c r="J74" s="123"/>
    </row>
    <row r="75" spans="1:10" ht="21" customHeight="1">
      <c r="A75" s="17"/>
      <c r="B75" s="9"/>
      <c r="C75" s="10"/>
      <c r="D75" s="8"/>
      <c r="E75" s="10"/>
      <c r="F75" s="12">
        <v>642.59</v>
      </c>
      <c r="G75" s="12">
        <v>0</v>
      </c>
      <c r="H75" s="12">
        <f t="shared" si="8"/>
        <v>642.59</v>
      </c>
      <c r="I75" s="19" t="s">
        <v>84</v>
      </c>
      <c r="J75" s="123"/>
    </row>
    <row r="76" spans="1:10" ht="21" customHeight="1">
      <c r="A76" s="17"/>
      <c r="B76" s="9"/>
      <c r="C76" s="10"/>
      <c r="D76" s="8"/>
      <c r="E76" s="10"/>
      <c r="F76" s="12">
        <v>2200</v>
      </c>
      <c r="G76" s="12">
        <v>0</v>
      </c>
      <c r="H76" s="12">
        <f>F76+G76</f>
        <v>2200</v>
      </c>
      <c r="I76" s="19" t="s">
        <v>85</v>
      </c>
      <c r="J76" s="123"/>
    </row>
    <row r="77" spans="1:10" ht="21" customHeight="1">
      <c r="A77" s="17"/>
      <c r="B77" s="9"/>
      <c r="C77" s="10"/>
      <c r="D77" s="8"/>
      <c r="E77" s="10"/>
      <c r="F77" s="11">
        <v>770</v>
      </c>
      <c r="G77" s="12">
        <v>0</v>
      </c>
      <c r="H77" s="12">
        <f t="shared" ref="H77:H82" si="14">F77+G77</f>
        <v>770</v>
      </c>
      <c r="I77" s="22" t="s">
        <v>86</v>
      </c>
      <c r="J77" s="123"/>
    </row>
    <row r="78" spans="1:10" ht="21" customHeight="1">
      <c r="A78" s="17"/>
      <c r="B78" s="9"/>
      <c r="C78" s="10"/>
      <c r="D78" s="8"/>
      <c r="E78" s="10"/>
      <c r="F78" s="11">
        <v>307</v>
      </c>
      <c r="G78" s="12">
        <v>0</v>
      </c>
      <c r="H78" s="12">
        <f t="shared" si="14"/>
        <v>307</v>
      </c>
      <c r="I78" s="22" t="s">
        <v>86</v>
      </c>
      <c r="J78" s="123"/>
    </row>
    <row r="79" spans="1:10" ht="21" customHeight="1">
      <c r="A79" s="72"/>
      <c r="B79" s="73"/>
      <c r="C79" s="70"/>
      <c r="D79" s="71"/>
      <c r="E79" s="70"/>
      <c r="F79" s="11">
        <v>228</v>
      </c>
      <c r="G79" s="12">
        <v>0</v>
      </c>
      <c r="H79" s="12">
        <f t="shared" si="14"/>
        <v>228</v>
      </c>
      <c r="I79" s="22"/>
      <c r="J79" s="123"/>
    </row>
    <row r="80" spans="1:10" ht="21" customHeight="1">
      <c r="A80" s="66"/>
      <c r="B80" s="67"/>
      <c r="C80" s="68"/>
      <c r="D80" s="65"/>
      <c r="E80" s="68"/>
      <c r="F80" s="11">
        <v>5000</v>
      </c>
      <c r="G80" s="12">
        <v>0</v>
      </c>
      <c r="H80" s="12">
        <f t="shared" si="14"/>
        <v>5000</v>
      </c>
      <c r="I80" s="22" t="s">
        <v>102</v>
      </c>
      <c r="J80" s="123"/>
    </row>
    <row r="81" spans="1:10" ht="21" customHeight="1">
      <c r="A81" s="17"/>
      <c r="B81" s="9"/>
      <c r="C81" s="10"/>
      <c r="D81" s="8"/>
      <c r="E81" s="10"/>
      <c r="F81" s="11">
        <v>72</v>
      </c>
      <c r="G81" s="12">
        <v>0</v>
      </c>
      <c r="H81" s="11">
        <f t="shared" si="14"/>
        <v>72</v>
      </c>
      <c r="I81" s="21" t="s">
        <v>87</v>
      </c>
      <c r="J81" s="123"/>
    </row>
    <row r="82" spans="1:10" s="1" customFormat="1" ht="21" customHeight="1">
      <c r="A82" s="13"/>
      <c r="B82" s="14" t="s">
        <v>88</v>
      </c>
      <c r="C82" s="15">
        <f>C73</f>
        <v>0</v>
      </c>
      <c r="D82" s="15">
        <f>D73</f>
        <v>0</v>
      </c>
      <c r="E82" s="15">
        <f>E73</f>
        <v>0</v>
      </c>
      <c r="F82" s="16">
        <f>SUM(F73:F81)</f>
        <v>10219.59</v>
      </c>
      <c r="G82" s="16">
        <f>SUM(G73:G81)</f>
        <v>0</v>
      </c>
      <c r="H82" s="16">
        <f t="shared" si="14"/>
        <v>10219.59</v>
      </c>
      <c r="I82" s="20"/>
      <c r="J82" s="124"/>
    </row>
    <row r="83" spans="1:10" ht="21" customHeight="1">
      <c r="A83" s="13"/>
      <c r="B83" s="14" t="s">
        <v>24</v>
      </c>
      <c r="C83" s="15">
        <v>0</v>
      </c>
      <c r="D83" s="15">
        <v>0</v>
      </c>
      <c r="E83" s="15">
        <v>0</v>
      </c>
      <c r="F83" s="16">
        <f>SUM(F82,F72,F68,F65,F56,F52,F41,F28,F18,F15)</f>
        <v>37552.120000000003</v>
      </c>
      <c r="G83" s="16">
        <f>SUM(G82,G72,G68,G65,G56,G52,G41,G28,G18,G15)</f>
        <v>7442.7</v>
      </c>
      <c r="H83" s="16">
        <f>H15+H28+H18+H41+H52+H56+H65+H68+H72+H82</f>
        <v>44994.819999999992</v>
      </c>
      <c r="I83" s="20"/>
      <c r="J83" s="28"/>
    </row>
    <row r="87" spans="1:10" ht="21" customHeight="1">
      <c r="A87" s="114" t="s">
        <v>89</v>
      </c>
      <c r="B87" s="115"/>
      <c r="C87" s="116" t="s">
        <v>90</v>
      </c>
      <c r="D87" s="116"/>
      <c r="E87" s="116" t="s">
        <v>91</v>
      </c>
      <c r="F87" s="116"/>
      <c r="G87" s="116" t="s">
        <v>92</v>
      </c>
      <c r="H87" s="116"/>
      <c r="I87" s="29" t="s">
        <v>93</v>
      </c>
    </row>
    <row r="88" spans="1:10" ht="21" customHeight="1">
      <c r="A88" s="112">
        <v>30000</v>
      </c>
      <c r="B88" s="113"/>
      <c r="C88" s="113">
        <f>H83</f>
        <v>44994.819999999992</v>
      </c>
      <c r="D88" s="113"/>
      <c r="E88" s="113">
        <f>F83</f>
        <v>37552.120000000003</v>
      </c>
      <c r="F88" s="113"/>
      <c r="G88" s="113">
        <f>G83</f>
        <v>7442.7</v>
      </c>
      <c r="H88" s="113"/>
      <c r="I88" s="30">
        <f>A88-C88</f>
        <v>-14994.819999999992</v>
      </c>
    </row>
    <row r="90" spans="1:10" ht="21" customHeight="1">
      <c r="A90" s="25" t="s">
        <v>94</v>
      </c>
      <c r="B90" s="26"/>
      <c r="C90" s="27" t="s">
        <v>28</v>
      </c>
      <c r="D90" s="25"/>
      <c r="E90" s="25" t="s">
        <v>95</v>
      </c>
      <c r="F90" s="25"/>
      <c r="G90" s="25" t="s">
        <v>30</v>
      </c>
      <c r="H90" s="25"/>
      <c r="I90" s="26"/>
    </row>
  </sheetData>
  <mergeCells count="71">
    <mergeCell ref="J73:J82"/>
    <mergeCell ref="H4:I5"/>
    <mergeCell ref="E53:E55"/>
    <mergeCell ref="E57:E64"/>
    <mergeCell ref="E66:E67"/>
    <mergeCell ref="E69:E71"/>
    <mergeCell ref="J4:J5"/>
    <mergeCell ref="J6:J7"/>
    <mergeCell ref="J8:J15"/>
    <mergeCell ref="J16:J18"/>
    <mergeCell ref="J19:J28"/>
    <mergeCell ref="J29:J41"/>
    <mergeCell ref="J42:J52"/>
    <mergeCell ref="J53:J56"/>
    <mergeCell ref="J57:J65"/>
    <mergeCell ref="J66:J68"/>
    <mergeCell ref="J69:J72"/>
    <mergeCell ref="E8:E14"/>
    <mergeCell ref="E16:E17"/>
    <mergeCell ref="E19:E27"/>
    <mergeCell ref="E29:E40"/>
    <mergeCell ref="E42:E51"/>
    <mergeCell ref="D66:D67"/>
    <mergeCell ref="D69:D71"/>
    <mergeCell ref="C16:C17"/>
    <mergeCell ref="C19:C27"/>
    <mergeCell ref="C29:C40"/>
    <mergeCell ref="C42:C51"/>
    <mergeCell ref="D16:D17"/>
    <mergeCell ref="D19:D27"/>
    <mergeCell ref="D29:D40"/>
    <mergeCell ref="D42:D51"/>
    <mergeCell ref="D53:D55"/>
    <mergeCell ref="C53:C55"/>
    <mergeCell ref="D57:D64"/>
    <mergeCell ref="A88:B88"/>
    <mergeCell ref="C88:D88"/>
    <mergeCell ref="E88:F88"/>
    <mergeCell ref="G88:H88"/>
    <mergeCell ref="A87:B87"/>
    <mergeCell ref="C87:D87"/>
    <mergeCell ref="E87:F87"/>
    <mergeCell ref="G87:H87"/>
    <mergeCell ref="B57:B64"/>
    <mergeCell ref="B66:B67"/>
    <mergeCell ref="B69:B71"/>
    <mergeCell ref="C57:C64"/>
    <mergeCell ref="C66:C67"/>
    <mergeCell ref="C69:C71"/>
    <mergeCell ref="A6:A7"/>
    <mergeCell ref="A8:A14"/>
    <mergeCell ref="A16:A17"/>
    <mergeCell ref="A19:A27"/>
    <mergeCell ref="A29:A40"/>
    <mergeCell ref="A42:A51"/>
    <mergeCell ref="A53:A55"/>
    <mergeCell ref="A57:A64"/>
    <mergeCell ref="A66:A67"/>
    <mergeCell ref="A69:A71"/>
    <mergeCell ref="B6:B7"/>
    <mergeCell ref="B8:B14"/>
    <mergeCell ref="C2:H2"/>
    <mergeCell ref="C6:E6"/>
    <mergeCell ref="F6:I6"/>
    <mergeCell ref="C8:C14"/>
    <mergeCell ref="D8:D14"/>
    <mergeCell ref="B16:B17"/>
    <mergeCell ref="B19:B27"/>
    <mergeCell ref="B29:B40"/>
    <mergeCell ref="B42:B51"/>
    <mergeCell ref="B53:B55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2021-07-15T07:30:38Z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D07610F41ABD4317B31EAA5B7B68FC1E</vt:lpwstr>
  </property>
</Properties>
</file>