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客户账单" sheetId="1" r:id="rId1"/>
    <sheet name="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<sst xmlns="http://schemas.openxmlformats.org/spreadsheetml/2006/main" count="248">
  <si>
    <t>客户账单</t>
  </si>
  <si>
    <t>制单日期</t>
  </si>
  <si>
    <t>账单周期</t>
  </si>
  <si>
    <t>2018/8/1-2018/8/31</t>
  </si>
  <si>
    <t>客户名称</t>
  </si>
  <si>
    <t>康辉集团北京国际会议展览有限公司</t>
  </si>
  <si>
    <t>客户联系方式</t>
  </si>
  <si>
    <t>周宏辉 13701210114</t>
  </si>
  <si>
    <t>账单总额(元)</t>
  </si>
  <si>
    <r>
      <t>人民币：2373</t>
    </r>
    <r>
      <rPr>
        <sz val="11"/>
        <color indexed="8"/>
        <rFont val="华文中宋"/>
        <charset val="134"/>
      </rPr>
      <t>.</t>
    </r>
    <r>
      <rPr>
        <sz val="11"/>
        <color indexed="8"/>
        <rFont val="华文中宋"/>
        <charset val="134"/>
      </rPr>
      <t>32</t>
    </r>
    <r>
      <rPr>
        <sz val="11"/>
        <color indexed="8"/>
        <rFont val="华文中宋"/>
        <charset val="134"/>
      </rPr>
      <t>元 大写：贰仟</t>
    </r>
    <r>
      <rPr>
        <sz val="11"/>
        <color indexed="8"/>
        <rFont val="华文中宋"/>
        <charset val="134"/>
      </rPr>
      <t>叁</t>
    </r>
    <r>
      <rPr>
        <sz val="11"/>
        <color indexed="8"/>
        <rFont val="华文中宋"/>
        <charset val="134"/>
      </rPr>
      <t>佰</t>
    </r>
    <r>
      <rPr>
        <sz val="11"/>
        <color indexed="8"/>
        <rFont val="华文中宋"/>
        <charset val="134"/>
      </rPr>
      <t>柒</t>
    </r>
    <r>
      <rPr>
        <sz val="11"/>
        <color indexed="8"/>
        <rFont val="华文中宋"/>
        <charset val="134"/>
      </rPr>
      <t>拾</t>
    </r>
    <r>
      <rPr>
        <sz val="11"/>
        <color indexed="8"/>
        <rFont val="华文中宋"/>
        <charset val="134"/>
      </rPr>
      <t>叁</t>
    </r>
    <r>
      <rPr>
        <sz val="11"/>
        <color indexed="8"/>
        <rFont val="华文中宋"/>
        <charset val="134"/>
      </rPr>
      <t>元</t>
    </r>
    <r>
      <rPr>
        <sz val="11"/>
        <color indexed="8"/>
        <rFont val="华文中宋"/>
        <charset val="134"/>
      </rPr>
      <t>叁</t>
    </r>
    <r>
      <rPr>
        <sz val="11"/>
        <color indexed="8"/>
        <rFont val="华文中宋"/>
        <charset val="134"/>
      </rPr>
      <t>角</t>
    </r>
    <r>
      <rPr>
        <sz val="11"/>
        <color indexed="8"/>
        <rFont val="华文中宋"/>
        <charset val="134"/>
      </rPr>
      <t>贰</t>
    </r>
    <r>
      <rPr>
        <sz val="11"/>
        <color indexed="8"/>
        <rFont val="华文中宋"/>
        <charset val="134"/>
      </rPr>
      <t>分</t>
    </r>
  </si>
  <si>
    <t>结算折扣</t>
  </si>
  <si>
    <r>
      <t>尊敬的客户:                                                                                                                                                                                 神州优车为了向您提供更加便利快捷的服务，采取自然月账期方式出账单，账单日为每月1日，账期的结束日期为月份最后1日，用车明细详见附件。                                                                                                                                                                     若您对本账单有任何疑问，请随时联系我司销售 王纯 为您解答，</t>
    </r>
    <r>
      <rPr>
        <sz val="11"/>
        <rFont val="华文中宋"/>
        <charset val="134"/>
      </rPr>
      <t>手机：18911658335  或邮</t>
    </r>
    <r>
      <rPr>
        <sz val="11"/>
        <color indexed="8"/>
        <rFont val="华文中宋"/>
        <charset val="134"/>
      </rPr>
      <t xml:space="preserve">件发送u-zcsk@ucarinc.com询问。
非常感谢您对神州优车的支持！                                                                                                                         </t>
    </r>
  </si>
  <si>
    <t>以下为发票内费用金额：</t>
  </si>
  <si>
    <t>账单费用</t>
  </si>
  <si>
    <t>费用科目</t>
  </si>
  <si>
    <t>用车周期</t>
  </si>
  <si>
    <t>应付款区间</t>
  </si>
  <si>
    <t>本次实际产生费用（元）</t>
  </si>
  <si>
    <t>折后应付金额（元）</t>
  </si>
  <si>
    <t>客运服务费</t>
  </si>
  <si>
    <t>2018/9/5-2018/9/15</t>
  </si>
  <si>
    <t>发票信息填写：</t>
  </si>
  <si>
    <t>发票抬头</t>
  </si>
  <si>
    <t>普通发票</t>
  </si>
  <si>
    <t>邮寄联系人</t>
  </si>
  <si>
    <t>周宏辉</t>
  </si>
  <si>
    <t>联系方式</t>
  </si>
  <si>
    <t>邮寄地址</t>
  </si>
  <si>
    <t>北京市朝阳区农展馆南路13号15层1510</t>
  </si>
  <si>
    <t>温馨提示：尊敬的客户您好，请您确认上述发票信息是否填写准确，避免后期没有必要的退票。谢谢您的合作！</t>
  </si>
  <si>
    <t xml:space="preserve">                                                                          神州优车（福建）信息技术有限公司</t>
  </si>
  <si>
    <t>订单号</t>
  </si>
  <si>
    <t>支付类型</t>
  </si>
  <si>
    <t>上车城市</t>
  </si>
  <si>
    <t>下车城市</t>
  </si>
  <si>
    <t>服务类型</t>
  </si>
  <si>
    <t>预约车型</t>
  </si>
  <si>
    <t>实际车型</t>
  </si>
  <si>
    <t>车牌号</t>
  </si>
  <si>
    <t>司机类型</t>
  </si>
  <si>
    <t>结算中心编码</t>
  </si>
  <si>
    <t>成本中心编码</t>
  </si>
  <si>
    <t>项目编号</t>
  </si>
  <si>
    <t>用车目的</t>
  </si>
  <si>
    <t>用车备注</t>
  </si>
  <si>
    <t>订车人</t>
  </si>
  <si>
    <t>员工工号</t>
  </si>
  <si>
    <t>订车人手机号码</t>
  </si>
  <si>
    <t>订车人部门</t>
  </si>
  <si>
    <t>乘车人</t>
  </si>
  <si>
    <t>乘车人手机号码</t>
  </si>
  <si>
    <t>预计上车时间</t>
  </si>
  <si>
    <t>预计上车地点</t>
  </si>
  <si>
    <t>预计下车时间</t>
  </si>
  <si>
    <t>预计下车地点</t>
  </si>
  <si>
    <t>上车时间</t>
  </si>
  <si>
    <t>上车地点</t>
  </si>
  <si>
    <t>下车时间</t>
  </si>
  <si>
    <t>下车地点</t>
  </si>
  <si>
    <t>总时长(分钟)</t>
  </si>
  <si>
    <t>总里程(公里)</t>
  </si>
  <si>
    <t>起步/套餐费（元）</t>
  </si>
  <si>
    <t>时长/超时费（元）</t>
  </si>
  <si>
    <t>里程/超里程（元）</t>
  </si>
  <si>
    <t>远途费（元）</t>
  </si>
  <si>
    <t>出城费（元）</t>
  </si>
  <si>
    <t>停车费（元）</t>
  </si>
  <si>
    <t>路桥费（元）</t>
  </si>
  <si>
    <t>清洁费（元）</t>
  </si>
  <si>
    <t>机场服务费(元）</t>
  </si>
  <si>
    <t>减免金额（元）</t>
  </si>
  <si>
    <t>其他费用（元）</t>
  </si>
  <si>
    <t>取消费用（元）</t>
  </si>
  <si>
    <t>订单总计（元）</t>
  </si>
  <si>
    <t>企业优惠（元）</t>
  </si>
  <si>
    <t>应付金额（元）</t>
  </si>
  <si>
    <t>折后金额（元）</t>
  </si>
  <si>
    <t>32240224370517</t>
  </si>
  <si>
    <t>企业支付</t>
  </si>
  <si>
    <t>北京</t>
  </si>
  <si>
    <t>送机</t>
  </si>
  <si>
    <t>公务轿车</t>
  </si>
  <si>
    <t>京MBT721</t>
  </si>
  <si>
    <t>自营</t>
  </si>
  <si>
    <t/>
  </si>
  <si>
    <t>仲岚</t>
  </si>
  <si>
    <t>601</t>
  </si>
  <si>
    <t>13910193620</t>
  </si>
  <si>
    <t>业务六部 汽车</t>
  </si>
  <si>
    <t>张先生</t>
  </si>
  <si>
    <t>18601022289</t>
  </si>
  <si>
    <t>2018-08-22 21:00:00</t>
  </si>
  <si>
    <t>大慧寺17号楼</t>
  </si>
  <si>
    <t>2018-08-22 22:06:00</t>
  </si>
  <si>
    <t>北京首都国际机场3号航站楼</t>
  </si>
  <si>
    <t>2018-08-22 20:56:07</t>
  </si>
  <si>
    <t>北京市海淀区大慧寺路16号</t>
  </si>
  <si>
    <t>2018-08-22 21:44:54</t>
  </si>
  <si>
    <t>北京市顺义区</t>
  </si>
  <si>
    <t>32240224035772</t>
  </si>
  <si>
    <t>无锡</t>
  </si>
  <si>
    <t>接机</t>
  </si>
  <si>
    <t>商务7座</t>
  </si>
  <si>
    <t>苏BMA098</t>
  </si>
  <si>
    <t>2018-08-23 01:53:00</t>
  </si>
  <si>
    <t>无锡苏南硕放国际机场T2航站楼</t>
  </si>
  <si>
    <t>2018-08-23 02:24:00</t>
  </si>
  <si>
    <t>无锡太湖皇冠假日酒店</t>
  </si>
  <si>
    <t>2018-08-23 01:39:23</t>
  </si>
  <si>
    <t>江苏省新吴区空港二路18号</t>
  </si>
  <si>
    <t>2018-08-23 02:05:05</t>
  </si>
  <si>
    <t>江苏省滨湖区隐秀路800号</t>
  </si>
  <si>
    <t>32240272440161</t>
  </si>
  <si>
    <t>苏BAW357</t>
  </si>
  <si>
    <t>2018-08-23 18:20:00</t>
  </si>
  <si>
    <t>万达广场(滨湖店)</t>
  </si>
  <si>
    <t>2018-08-23 18:54:00</t>
  </si>
  <si>
    <t>2018-08-23 18:23:34</t>
  </si>
  <si>
    <t>江苏省滨湖区万千巷88号</t>
  </si>
  <si>
    <t>2018-08-23 18:59:01</t>
  </si>
  <si>
    <t>32240340143441</t>
  </si>
  <si>
    <t>预约用车</t>
  </si>
  <si>
    <t>京Q5UB15</t>
  </si>
  <si>
    <t>2018-08-24 11:00:00</t>
  </si>
  <si>
    <t>2018-08-24 11:20:00</t>
  </si>
  <si>
    <t>北京南站</t>
  </si>
  <si>
    <t>2018-08-24 11:17:29</t>
  </si>
  <si>
    <t>北京市海淀区大慧寺路3号</t>
  </si>
  <si>
    <t>2018-08-24 11:53:00</t>
  </si>
  <si>
    <t>北京市东城区幸福路14号</t>
  </si>
  <si>
    <t>32240406574043</t>
  </si>
  <si>
    <t>京Q2UD85</t>
  </si>
  <si>
    <t>2018-08-25 18:30:00</t>
  </si>
  <si>
    <t>2018-08-25 19:11:00</t>
  </si>
  <si>
    <t>解放军三〇六医院</t>
  </si>
  <si>
    <t>2018-08-25 18:46:43</t>
  </si>
  <si>
    <t>北京市丰台区南站幸福路18号</t>
  </si>
  <si>
    <t>2018-08-25 19:50:19</t>
  </si>
  <si>
    <t>北京市朝阳区安翔北路36号</t>
  </si>
  <si>
    <t>32240522477765</t>
  </si>
  <si>
    <t>广州</t>
  </si>
  <si>
    <t>粤A2QF14</t>
  </si>
  <si>
    <t>2018-08-27 11:07:00</t>
  </si>
  <si>
    <t>广州白云国际机场B区</t>
  </si>
  <si>
    <t>2018-08-27 11:37:00</t>
  </si>
  <si>
    <t>广州军区广州总医院</t>
  </si>
  <si>
    <t>2018-08-27 11:16:06</t>
  </si>
  <si>
    <t>广东省白云区</t>
  </si>
  <si>
    <t>2018-08-27 12:03:03</t>
  </si>
  <si>
    <t>广东省天河区黄埔大道西106-108号</t>
  </si>
  <si>
    <t>32240523145514</t>
  </si>
  <si>
    <t>粤A4KD54</t>
  </si>
  <si>
    <t>2018-08-27 18:50:00</t>
  </si>
  <si>
    <t>点都德(流花店)</t>
  </si>
  <si>
    <t>2018-08-27 19:39:00</t>
  </si>
  <si>
    <t>广州白云国际机场A区</t>
  </si>
  <si>
    <t>2018-08-27 18:56:09</t>
  </si>
  <si>
    <t>广东省越秀区流花路115号</t>
  </si>
  <si>
    <t>2018-08-27 19:36:17</t>
  </si>
  <si>
    <t>广东省花都区</t>
  </si>
  <si>
    <t>32240523262743</t>
  </si>
  <si>
    <t>厦门</t>
  </si>
  <si>
    <t>闽DJ070F</t>
  </si>
  <si>
    <t>2018-08-27 23:00:00</t>
  </si>
  <si>
    <t>厦门高崎国际机场T4航站楼</t>
  </si>
  <si>
    <t>2018-08-27 23:21:00</t>
  </si>
  <si>
    <t>厦门海港英迪格酒店</t>
  </si>
  <si>
    <t>2018-08-27 23:07:01</t>
  </si>
  <si>
    <t>福建省湖里区高崎南八路26号</t>
  </si>
  <si>
    <t>2018-08-27 23:26:51</t>
  </si>
  <si>
    <t>福建省思明区鹭江道16号</t>
  </si>
  <si>
    <t>32240571546021</t>
  </si>
  <si>
    <t>成都</t>
  </si>
  <si>
    <t>川A09YT4</t>
  </si>
  <si>
    <t>合作（有车）</t>
  </si>
  <si>
    <t>2018-08-29 09:30:00</t>
  </si>
  <si>
    <t>双流国际机场T1航站楼</t>
  </si>
  <si>
    <t>2018-08-29 09:50:00</t>
  </si>
  <si>
    <t>交子南二路</t>
  </si>
  <si>
    <t>2018-08-29 09:40:03</t>
  </si>
  <si>
    <t>四川省双流区</t>
  </si>
  <si>
    <t>2018-08-29 10:06:03</t>
  </si>
  <si>
    <t>四川省武侯区益州大道北段640号</t>
  </si>
  <si>
    <t>32240637603023</t>
  </si>
  <si>
    <t>福州</t>
  </si>
  <si>
    <t>闽AG769W</t>
  </si>
  <si>
    <t>2018-08-30 05:50:00</t>
  </si>
  <si>
    <t>福州世茂洲际酒店</t>
  </si>
  <si>
    <t>2018-08-30 06:41:00</t>
  </si>
  <si>
    <t>福州长乐国际机场</t>
  </si>
  <si>
    <t>2018-08-30 05:14:08</t>
  </si>
  <si>
    <t>福建省台江区群众路116号</t>
  </si>
  <si>
    <t>2018-08-30 06:59:20</t>
  </si>
  <si>
    <t>福建省长乐区</t>
  </si>
  <si>
    <t>32240705245600</t>
  </si>
  <si>
    <t>京EBA032</t>
  </si>
  <si>
    <t>2018-08-30 11:25:00</t>
  </si>
  <si>
    <t>2018-08-30 12:37:00</t>
  </si>
  <si>
    <t>中钢国际广场</t>
  </si>
  <si>
    <t>2018-08-30 11:30:48</t>
  </si>
  <si>
    <t>2018-08-30 12:50:24</t>
  </si>
  <si>
    <t>32240637406014</t>
  </si>
  <si>
    <t>川A41RJ5</t>
  </si>
  <si>
    <t>黄斯韵</t>
  </si>
  <si>
    <t>17321453149</t>
  </si>
  <si>
    <t>2018-08-30 18:22:00</t>
  </si>
  <si>
    <t>双流国际机场T2航站楼</t>
  </si>
  <si>
    <t>2018-08-30 18:50:00</t>
  </si>
  <si>
    <t>成都华尔道夫酒店</t>
  </si>
  <si>
    <t>2018-08-30 18:23:05</t>
  </si>
  <si>
    <t>2018-08-30 18:59:01</t>
  </si>
  <si>
    <t>四川省武侯区天府大道北段985号</t>
  </si>
  <si>
    <t>32240637601512</t>
  </si>
  <si>
    <t>川AK2J11</t>
  </si>
  <si>
    <t>王哲</t>
  </si>
  <si>
    <t>18500447110</t>
  </si>
  <si>
    <t>2018-08-30 21:22:00</t>
  </si>
  <si>
    <t>2018-08-30 21:47:00</t>
  </si>
  <si>
    <t>成都首座万豪酒店</t>
  </si>
  <si>
    <t>2018-08-30 21:38:48</t>
  </si>
  <si>
    <t>2018-08-30 22:03:43</t>
  </si>
  <si>
    <t>四川省武侯区府城大道东段288号</t>
  </si>
  <si>
    <t>32240705560465</t>
  </si>
  <si>
    <t>川A64X2G</t>
  </si>
  <si>
    <t>蒋女士</t>
  </si>
  <si>
    <t>13801860917</t>
  </si>
  <si>
    <t>2018-08-31 00:37:00</t>
  </si>
  <si>
    <t>2018-08-31 01:09:00</t>
  </si>
  <si>
    <t>2018-08-31 00:32:40</t>
  </si>
  <si>
    <t>2018-08-31 00:56:45</t>
  </si>
  <si>
    <t>32240706031767</t>
  </si>
  <si>
    <t>川A14Y3K</t>
  </si>
  <si>
    <t>孙冬蕾</t>
  </si>
  <si>
    <t>13466558815</t>
  </si>
  <si>
    <t>2018-08-31 07:00:00</t>
  </si>
  <si>
    <t>2018-08-31 07:09:00</t>
  </si>
  <si>
    <t>世纪城国际展览中心</t>
  </si>
  <si>
    <t>2018-08-31 07:02:35</t>
  </si>
  <si>
    <t>四川省武侯区天府大道北段983号</t>
  </si>
  <si>
    <t>2018-08-31 07:18:53</t>
  </si>
  <si>
    <t>四川省武侯区天府大道中段75号</t>
  </si>
  <si>
    <t>32240706032435</t>
  </si>
  <si>
    <t>川A33X4H</t>
  </si>
  <si>
    <t>2018-08-31 07:10:00</t>
  </si>
  <si>
    <t>2018-08-31 07:05:49</t>
  </si>
  <si>
    <t>四川省武侯区天府大道北段871号</t>
  </si>
  <si>
    <t>2018-08-31 07:19:08</t>
  </si>
  <si>
    <t>四川省武侯区天府大道中段77号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</si>
</sst>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name val="华文中宋"/>
      <charset val="134"/>
    </font>
    <font>
      <b/>
      <sz val="18"/>
      <color indexed="8"/>
      <name val="华文中宋"/>
      <charset val="134"/>
    </font>
    <font>
      <b/>
      <sz val="11"/>
      <color indexed="8"/>
      <name val="华文中宋"/>
      <charset val="134"/>
    </font>
    <font>
      <sz val="11"/>
      <color indexed="8"/>
      <name val="华文中宋"/>
      <charset val="134"/>
    </font>
    <font>
      <b/>
      <sz val="10.5"/>
      <color indexed="8"/>
      <name val="华文中宋"/>
      <charset val="134"/>
    </font>
    <font>
      <sz val="10"/>
      <color indexed="8"/>
      <name val="华文中宋"/>
      <charset val="134"/>
    </font>
    <font>
      <b/>
      <sz val="11"/>
      <name val="华文中宋"/>
      <charset val="134"/>
    </font>
    <font>
      <sz val="11"/>
      <name val="华文中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18"/>
      </bottom>
      <diagonal/>
    </border>
    <border>
      <left/>
      <right/>
      <top style="medium">
        <color auto="1"/>
      </top>
      <bottom style="medium">
        <color indexed="18"/>
      </bottom>
      <diagonal/>
    </border>
    <border>
      <left/>
      <right style="medium">
        <color auto="1"/>
      </right>
      <top style="medium">
        <color auto="1"/>
      </top>
      <bottom style="medium">
        <color indexed="18"/>
      </bottom>
      <diagonal/>
    </border>
    <border>
      <left style="medium">
        <color auto="1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auto="1"/>
      </right>
      <top style="medium">
        <color indexed="18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2" borderId="5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5" borderId="53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48" applyNumberFormat="0" applyFill="0" applyAlignment="0" applyProtection="0">
      <alignment vertical="center"/>
    </xf>
    <xf numFmtId="0" fontId="15" fillId="0" borderId="4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51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6" borderId="46" applyNumberFormat="0" applyAlignment="0" applyProtection="0">
      <alignment vertical="center"/>
    </xf>
    <xf numFmtId="0" fontId="25" fillId="6" borderId="50" applyNumberFormat="0" applyAlignment="0" applyProtection="0">
      <alignment vertical="center"/>
    </xf>
    <xf numFmtId="0" fontId="28" fillId="33" borderId="52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47" applyNumberFormat="0" applyFill="0" applyAlignment="0" applyProtection="0">
      <alignment vertical="center"/>
    </xf>
    <xf numFmtId="0" fontId="21" fillId="0" borderId="4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76" fontId="7" fillId="0" borderId="26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8" fillId="0" borderId="27" xfId="49" applyNumberFormat="1" applyFont="1" applyFill="1" applyBorder="1" applyAlignment="1">
      <alignment horizontal="left" vertical="center" wrapText="1"/>
    </xf>
    <xf numFmtId="0" fontId="9" fillId="0" borderId="0" xfId="49" applyNumberFormat="1" applyFont="1" applyFill="1" applyBorder="1" applyAlignment="1">
      <alignment vertical="center"/>
    </xf>
    <xf numFmtId="0" fontId="9" fillId="0" borderId="0" xfId="49" applyNumberFormat="1" applyFont="1" applyFill="1" applyBorder="1" applyAlignment="1">
      <alignment horizontal="center" vertical="center"/>
    </xf>
    <xf numFmtId="0" fontId="9" fillId="0" borderId="28" xfId="49" applyNumberFormat="1" applyFont="1" applyFill="1" applyBorder="1" applyAlignment="1">
      <alignment horizontal="center" vertical="center"/>
    </xf>
    <xf numFmtId="0" fontId="9" fillId="0" borderId="29" xfId="49" applyNumberFormat="1" applyFont="1" applyFill="1" applyBorder="1" applyAlignment="1">
      <alignment vertical="center"/>
    </xf>
    <xf numFmtId="0" fontId="9" fillId="0" borderId="30" xfId="49" applyNumberFormat="1" applyFont="1" applyFill="1" applyBorder="1" applyAlignment="1">
      <alignment horizontal="center" vertical="center"/>
    </xf>
    <xf numFmtId="0" fontId="9" fillId="0" borderId="31" xfId="49" applyNumberFormat="1" applyFont="1" applyFill="1" applyBorder="1" applyAlignment="1">
      <alignment horizontal="center" vertical="center"/>
    </xf>
    <xf numFmtId="0" fontId="9" fillId="0" borderId="8" xfId="49" applyNumberFormat="1" applyFont="1" applyFill="1" applyBorder="1" applyAlignment="1">
      <alignment horizontal="center" vertical="center"/>
    </xf>
    <xf numFmtId="0" fontId="9" fillId="0" borderId="32" xfId="49" applyNumberFormat="1" applyFont="1" applyFill="1" applyBorder="1" applyAlignment="1">
      <alignment vertical="center"/>
    </xf>
    <xf numFmtId="0" fontId="9" fillId="0" borderId="33" xfId="49" applyNumberFormat="1" applyFont="1" applyFill="1" applyBorder="1" applyAlignment="1">
      <alignment horizontal="center" vertical="center"/>
    </xf>
    <xf numFmtId="0" fontId="9" fillId="0" borderId="34" xfId="49" applyNumberFormat="1" applyFont="1" applyFill="1" applyBorder="1" applyAlignment="1">
      <alignment horizontal="center" vertical="center"/>
    </xf>
    <xf numFmtId="0" fontId="9" fillId="0" borderId="13" xfId="49" applyNumberFormat="1" applyFont="1" applyFill="1" applyBorder="1" applyAlignment="1">
      <alignment horizontal="center" vertical="center"/>
    </xf>
    <xf numFmtId="0" fontId="9" fillId="0" borderId="35" xfId="49" applyNumberFormat="1" applyFont="1" applyFill="1" applyBorder="1" applyAlignment="1">
      <alignment vertical="center"/>
    </xf>
    <xf numFmtId="0" fontId="9" fillId="0" borderId="36" xfId="49" applyNumberFormat="1" applyFont="1" applyFill="1" applyBorder="1" applyAlignment="1">
      <alignment horizontal="center" vertical="center"/>
    </xf>
    <xf numFmtId="0" fontId="9" fillId="0" borderId="37" xfId="49" applyNumberFormat="1" applyFont="1" applyFill="1" applyBorder="1" applyAlignment="1">
      <alignment horizontal="center" vertical="center"/>
    </xf>
    <xf numFmtId="0" fontId="9" fillId="0" borderId="38" xfId="49" applyNumberFormat="1" applyFont="1" applyFill="1" applyBorder="1" applyAlignment="1">
      <alignment horizontal="center" vertical="center"/>
    </xf>
    <xf numFmtId="0" fontId="9" fillId="0" borderId="39" xfId="49" applyNumberFormat="1" applyFont="1" applyFill="1" applyBorder="1" applyAlignment="1">
      <alignment horizontal="left" vertical="center" wrapText="1"/>
    </xf>
    <xf numFmtId="0" fontId="9" fillId="0" borderId="40" xfId="49" applyNumberFormat="1" applyFont="1" applyFill="1" applyBorder="1" applyAlignment="1">
      <alignment horizontal="left" vertical="center" wrapText="1"/>
    </xf>
    <xf numFmtId="0" fontId="9" fillId="0" borderId="41" xfId="49" applyNumberFormat="1" applyFont="1" applyFill="1" applyBorder="1" applyAlignment="1">
      <alignment horizontal="left" vertical="center" wrapText="1"/>
    </xf>
    <xf numFmtId="14" fontId="5" fillId="0" borderId="42" xfId="0" applyNumberFormat="1" applyFont="1" applyFill="1" applyBorder="1" applyAlignment="1">
      <alignment horizontal="center"/>
    </xf>
    <xf numFmtId="14" fontId="5" fillId="0" borderId="43" xfId="0" applyNumberFormat="1" applyFont="1" applyFill="1" applyBorder="1" applyAlignment="1">
      <alignment horizontal="center"/>
    </xf>
    <xf numFmtId="14" fontId="5" fillId="0" borderId="43" xfId="0" applyNumberFormat="1" applyFont="1" applyFill="1" applyBorder="1" applyAlignment="1">
      <alignment horizontal="left"/>
    </xf>
    <xf numFmtId="14" fontId="5" fillId="0" borderId="44" xfId="0" applyNumberFormat="1" applyFont="1" applyFill="1" applyBorder="1" applyAlignment="1">
      <alignment horizontal="left"/>
    </xf>
    <xf numFmtId="0" fontId="5" fillId="0" borderId="4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OY\Downloads\&#36134;&#21333;-1808-&#24247;&#36745;&#38598;&#22242;&#21271;&#20140;&#22269;&#38469;&#20250;&#35758;&#23637;&#35272;&#26377;&#38480;&#20844;&#21496;%20&#20998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客户账单1"/>
      <sheetName val="明细1"/>
      <sheetName val="客户账单2"/>
      <sheetName val="明细2"/>
    </sheetNames>
    <sheetDataSet>
      <sheetData sheetId="0">
        <row r="4">
          <cell r="F4">
            <v>0.8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A1" sqref="$A1:$XFD1048576"/>
    </sheetView>
  </sheetViews>
  <sheetFormatPr defaultColWidth="8" defaultRowHeight="12.75" outlineLevelCol="5"/>
  <cols>
    <col min="1" max="1" width="16.375" style="2" customWidth="1"/>
    <col min="2" max="2" width="10.75" style="2" customWidth="1"/>
    <col min="3" max="3" width="22.125" style="2" customWidth="1"/>
    <col min="4" max="4" width="19" style="2" customWidth="1"/>
    <col min="5" max="5" width="22.125" style="2" customWidth="1"/>
    <col min="6" max="6" width="20.75" style="2" customWidth="1"/>
    <col min="7" max="16384" width="8" style="2"/>
  </cols>
  <sheetData>
    <row r="1" s="7" customFormat="1" ht="51" customHeight="1" spans="1:6">
      <c r="A1" s="8" t="s">
        <v>0</v>
      </c>
      <c r="B1" s="9"/>
      <c r="C1" s="9"/>
      <c r="D1" s="9"/>
      <c r="E1" s="9"/>
      <c r="F1" s="10"/>
    </row>
    <row r="2" s="7" customFormat="1" ht="24.95" customHeight="1" spans="1:6">
      <c r="A2" s="11" t="s">
        <v>1</v>
      </c>
      <c r="B2" s="12">
        <v>43347</v>
      </c>
      <c r="C2" s="13"/>
      <c r="D2" s="14" t="s">
        <v>2</v>
      </c>
      <c r="E2" s="15" t="s">
        <v>3</v>
      </c>
      <c r="F2" s="16"/>
    </row>
    <row r="3" s="7" customFormat="1" ht="24.95" customHeight="1" spans="1:6">
      <c r="A3" s="17" t="s">
        <v>4</v>
      </c>
      <c r="B3" s="18" t="s">
        <v>5</v>
      </c>
      <c r="C3" s="19"/>
      <c r="D3" s="20" t="s">
        <v>6</v>
      </c>
      <c r="E3" s="18" t="s">
        <v>7</v>
      </c>
      <c r="F3" s="21"/>
    </row>
    <row r="4" s="7" customFormat="1" ht="24.95" customHeight="1" spans="1:6">
      <c r="A4" s="22" t="s">
        <v>8</v>
      </c>
      <c r="B4" s="23" t="s">
        <v>9</v>
      </c>
      <c r="C4" s="23"/>
      <c r="D4" s="23"/>
      <c r="E4" s="24" t="s">
        <v>10</v>
      </c>
      <c r="F4" s="25">
        <v>0.8</v>
      </c>
    </row>
    <row r="5" s="7" customFormat="1" ht="102" customHeight="1" spans="1:6">
      <c r="A5" s="26" t="s">
        <v>11</v>
      </c>
      <c r="B5" s="27"/>
      <c r="C5" s="27"/>
      <c r="D5" s="27"/>
      <c r="E5" s="27"/>
      <c r="F5" s="28"/>
    </row>
    <row r="6" s="7" customFormat="1" ht="20.1" customHeight="1" spans="1:6">
      <c r="A6" s="29" t="s">
        <v>12</v>
      </c>
      <c r="B6" s="30"/>
      <c r="C6" s="30"/>
      <c r="D6" s="30"/>
      <c r="E6" s="30"/>
      <c r="F6" s="31"/>
    </row>
    <row r="7" s="7" customFormat="1" ht="14.25" spans="1:6">
      <c r="A7" s="32"/>
      <c r="B7" s="33"/>
      <c r="C7" s="33"/>
      <c r="D7" s="33"/>
      <c r="E7" s="33"/>
      <c r="F7" s="34"/>
    </row>
    <row r="8" s="7" customFormat="1" ht="43.5" customHeight="1" spans="1:6">
      <c r="A8" s="35" t="s">
        <v>13</v>
      </c>
      <c r="B8" s="36" t="s">
        <v>14</v>
      </c>
      <c r="C8" s="36" t="s">
        <v>15</v>
      </c>
      <c r="D8" s="36" t="s">
        <v>16</v>
      </c>
      <c r="E8" s="36" t="s">
        <v>17</v>
      </c>
      <c r="F8" s="37" t="s">
        <v>18</v>
      </c>
    </row>
    <row r="9" s="7" customFormat="1" ht="40.5" customHeight="1" spans="1:6">
      <c r="A9" s="38"/>
      <c r="B9" s="39" t="s">
        <v>19</v>
      </c>
      <c r="C9" s="39" t="str">
        <f>E2</f>
        <v>2018/8/1-2018/8/31</v>
      </c>
      <c r="D9" s="39" t="s">
        <v>20</v>
      </c>
      <c r="E9" s="40">
        <v>2373.32</v>
      </c>
      <c r="F9" s="41">
        <v>1869.05</v>
      </c>
    </row>
    <row r="10" s="7" customFormat="1" ht="13.5" spans="1:6">
      <c r="A10" s="42"/>
      <c r="B10" s="43"/>
      <c r="C10" s="43"/>
      <c r="D10" s="43"/>
      <c r="E10" s="43"/>
      <c r="F10" s="44"/>
    </row>
    <row r="11" s="7" customFormat="1" ht="14.25" spans="1:6">
      <c r="A11" s="45" t="s">
        <v>21</v>
      </c>
      <c r="B11" s="46"/>
      <c r="C11" s="47"/>
      <c r="D11" s="47"/>
      <c r="E11" s="47"/>
      <c r="F11" s="48"/>
    </row>
    <row r="12" s="7" customFormat="1" ht="13.5" spans="1:6">
      <c r="A12" s="49" t="s">
        <v>22</v>
      </c>
      <c r="B12" s="50" t="s">
        <v>23</v>
      </c>
      <c r="C12" s="51"/>
      <c r="D12" s="51"/>
      <c r="E12" s="51"/>
      <c r="F12" s="52"/>
    </row>
    <row r="13" s="7" customFormat="1" ht="13.5" spans="1:6">
      <c r="A13" s="53" t="s">
        <v>24</v>
      </c>
      <c r="B13" s="54" t="s">
        <v>25</v>
      </c>
      <c r="C13" s="55"/>
      <c r="D13" s="55"/>
      <c r="E13" s="55"/>
      <c r="F13" s="56"/>
    </row>
    <row r="14" s="7" customFormat="1" ht="13.5" spans="1:6">
      <c r="A14" s="53" t="s">
        <v>26</v>
      </c>
      <c r="B14" s="54">
        <v>13701210114</v>
      </c>
      <c r="C14" s="55"/>
      <c r="D14" s="55"/>
      <c r="E14" s="55"/>
      <c r="F14" s="56"/>
    </row>
    <row r="15" s="7" customFormat="1" ht="14.25" spans="1:6">
      <c r="A15" s="57" t="s">
        <v>27</v>
      </c>
      <c r="B15" s="58" t="s">
        <v>28</v>
      </c>
      <c r="C15" s="59"/>
      <c r="D15" s="59"/>
      <c r="E15" s="59"/>
      <c r="F15" s="60"/>
    </row>
    <row r="16" s="7" customFormat="1" ht="14.25" customHeight="1" spans="1:6">
      <c r="A16" s="61" t="s">
        <v>29</v>
      </c>
      <c r="B16" s="62"/>
      <c r="C16" s="62"/>
      <c r="D16" s="62"/>
      <c r="E16" s="62"/>
      <c r="F16" s="63"/>
    </row>
    <row r="17" s="7" customFormat="1" ht="13.5" spans="1:6">
      <c r="A17" s="64"/>
      <c r="B17" s="65"/>
      <c r="C17" s="65"/>
      <c r="D17" s="65"/>
      <c r="E17" s="66">
        <f>B2</f>
        <v>43347</v>
      </c>
      <c r="F17" s="67"/>
    </row>
    <row r="18" s="7" customFormat="1" ht="14.25" spans="1:6">
      <c r="A18" s="68" t="s">
        <v>30</v>
      </c>
      <c r="B18" s="69"/>
      <c r="C18" s="69"/>
      <c r="D18" s="69"/>
      <c r="E18" s="69"/>
      <c r="F18" s="70"/>
    </row>
    <row r="19" s="7" customFormat="1" ht="12"/>
  </sheetData>
  <mergeCells count="16">
    <mergeCell ref="A1:F1"/>
    <mergeCell ref="B2:C2"/>
    <mergeCell ref="E2:F2"/>
    <mergeCell ref="B3:C3"/>
    <mergeCell ref="E3:F3"/>
    <mergeCell ref="A5:F5"/>
    <mergeCell ref="A6:F6"/>
    <mergeCell ref="B12:F12"/>
    <mergeCell ref="B13:F13"/>
    <mergeCell ref="B14:F14"/>
    <mergeCell ref="B15:F15"/>
    <mergeCell ref="A16:F16"/>
    <mergeCell ref="A17:D17"/>
    <mergeCell ref="E17:F17"/>
    <mergeCell ref="A18:F18"/>
    <mergeCell ref="A8:A9"/>
  </mergeCells>
  <dataValidations count="2">
    <dataValidation type="date" operator="between" allowBlank="1" showInputMessage="1" showErrorMessage="1" sqref="B2:C2">
      <formula1>1</formula1>
      <formula2>73051</formula2>
    </dataValidation>
    <dataValidation showInputMessage="1" showErrorMessage="1" sqref="E3"/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8"/>
  <sheetViews>
    <sheetView tabSelected="1" workbookViewId="0">
      <selection activeCell="L11" sqref="L11"/>
    </sheetView>
  </sheetViews>
  <sheetFormatPr defaultColWidth="8" defaultRowHeight="12.75"/>
  <cols>
    <col min="1" max="16384" width="8" style="2"/>
  </cols>
  <sheetData>
    <row r="1" s="1" customFormat="1" ht="37.5" customHeight="1" spans="1:46">
      <c r="A1" s="1" t="s">
        <v>31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3" t="s">
        <v>39</v>
      </c>
      <c r="J1" s="1" t="s">
        <v>40</v>
      </c>
      <c r="K1" s="3" t="s">
        <v>41</v>
      </c>
      <c r="L1" s="3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4" t="s">
        <v>51</v>
      </c>
      <c r="V1" s="4" t="s">
        <v>52</v>
      </c>
      <c r="W1" s="4" t="s">
        <v>53</v>
      </c>
      <c r="X1" s="4" t="s">
        <v>54</v>
      </c>
      <c r="Y1" s="1" t="s">
        <v>55</v>
      </c>
      <c r="Z1" s="1" t="s">
        <v>56</v>
      </c>
      <c r="AA1" s="1" t="s">
        <v>57</v>
      </c>
      <c r="AB1" s="1" t="s">
        <v>58</v>
      </c>
      <c r="AC1" s="1" t="s">
        <v>59</v>
      </c>
      <c r="AD1" s="1" t="s">
        <v>60</v>
      </c>
      <c r="AE1" s="1" t="s">
        <v>61</v>
      </c>
      <c r="AF1" s="1" t="s">
        <v>62</v>
      </c>
      <c r="AG1" s="1" t="s">
        <v>63</v>
      </c>
      <c r="AH1" s="1" t="s">
        <v>64</v>
      </c>
      <c r="AI1" s="1" t="s">
        <v>65</v>
      </c>
      <c r="AJ1" s="1" t="s">
        <v>66</v>
      </c>
      <c r="AK1" s="1" t="s">
        <v>67</v>
      </c>
      <c r="AL1" s="1" t="s">
        <v>68</v>
      </c>
      <c r="AM1" s="1" t="s">
        <v>69</v>
      </c>
      <c r="AN1" s="1" t="s">
        <v>70</v>
      </c>
      <c r="AO1" s="1" t="s">
        <v>71</v>
      </c>
      <c r="AP1" s="1" t="s">
        <v>72</v>
      </c>
      <c r="AQ1" s="1" t="s">
        <v>73</v>
      </c>
      <c r="AR1" s="1" t="s">
        <v>74</v>
      </c>
      <c r="AS1" s="1" t="s">
        <v>75</v>
      </c>
      <c r="AT1" s="5" t="s">
        <v>76</v>
      </c>
    </row>
    <row r="2" s="2" customFormat="1" customHeight="1" spans="1:46">
      <c r="A2" s="2" t="s">
        <v>77</v>
      </c>
      <c r="B2" s="2" t="s">
        <v>78</v>
      </c>
      <c r="C2" s="2" t="s">
        <v>79</v>
      </c>
      <c r="D2" s="2" t="s">
        <v>79</v>
      </c>
      <c r="E2" s="2" t="s">
        <v>80</v>
      </c>
      <c r="F2" s="2" t="s">
        <v>81</v>
      </c>
      <c r="G2" s="2" t="s">
        <v>81</v>
      </c>
      <c r="H2" s="2" t="s">
        <v>82</v>
      </c>
      <c r="I2" s="2" t="s">
        <v>83</v>
      </c>
      <c r="J2" s="2" t="s">
        <v>84</v>
      </c>
      <c r="K2" s="2" t="s">
        <v>84</v>
      </c>
      <c r="L2" s="2" t="s">
        <v>84</v>
      </c>
      <c r="M2" s="2" t="s">
        <v>84</v>
      </c>
      <c r="N2" s="2" t="s">
        <v>84</v>
      </c>
      <c r="O2" s="2" t="s">
        <v>85</v>
      </c>
      <c r="P2" s="2" t="s">
        <v>86</v>
      </c>
      <c r="Q2" s="2" t="s">
        <v>87</v>
      </c>
      <c r="R2" s="2" t="s">
        <v>88</v>
      </c>
      <c r="S2" s="2" t="s">
        <v>89</v>
      </c>
      <c r="T2" s="2" t="s">
        <v>90</v>
      </c>
      <c r="U2" s="2" t="s">
        <v>91</v>
      </c>
      <c r="V2" s="2" t="s">
        <v>92</v>
      </c>
      <c r="W2" s="2" t="s">
        <v>93</v>
      </c>
      <c r="X2" s="2" t="s">
        <v>94</v>
      </c>
      <c r="Y2" s="2" t="s">
        <v>95</v>
      </c>
      <c r="Z2" s="2" t="s">
        <v>96</v>
      </c>
      <c r="AA2" s="2" t="s">
        <v>97</v>
      </c>
      <c r="AB2" s="2" t="s">
        <v>98</v>
      </c>
      <c r="AC2" s="2">
        <v>49</v>
      </c>
      <c r="AD2" s="2">
        <v>38.66</v>
      </c>
      <c r="AE2" s="2">
        <v>15</v>
      </c>
      <c r="AF2" s="2">
        <v>24.5</v>
      </c>
      <c r="AG2" s="2">
        <v>108.25</v>
      </c>
      <c r="AH2" s="2">
        <v>35.49</v>
      </c>
      <c r="AI2" s="2">
        <v>0</v>
      </c>
      <c r="AJ2" s="2">
        <v>0</v>
      </c>
      <c r="AK2" s="2">
        <v>15</v>
      </c>
      <c r="AL2" s="2">
        <v>0</v>
      </c>
      <c r="AM2" s="2">
        <v>0</v>
      </c>
      <c r="AN2" s="2">
        <v>0</v>
      </c>
      <c r="AO2" s="2">
        <v>0</v>
      </c>
      <c r="AP2" s="2" t="s">
        <v>84</v>
      </c>
      <c r="AQ2" s="2">
        <v>198.24</v>
      </c>
      <c r="AR2" s="2">
        <v>0</v>
      </c>
      <c r="AS2" s="2">
        <v>198.24</v>
      </c>
      <c r="AT2" s="6">
        <f>SUM(AE2:AI2)*[1]客户账单1!$F$4+AJ2/1.5+AK2/1.5+AL2/1.5+AM2-SUM(AN2)*[1]客户账单1!$F$4+SUM(AO2)/1.5*[1]客户账单1!$F$4-SUM(AR2)+SUM(AP2)*[1]客户账单1!$F$4</f>
        <v>156.592</v>
      </c>
    </row>
    <row r="3" s="2" customFormat="1" customHeight="1" spans="1:46">
      <c r="A3" s="2" t="s">
        <v>99</v>
      </c>
      <c r="B3" s="2" t="s">
        <v>78</v>
      </c>
      <c r="C3" s="2" t="s">
        <v>100</v>
      </c>
      <c r="D3" s="2" t="s">
        <v>100</v>
      </c>
      <c r="E3" s="2" t="s">
        <v>101</v>
      </c>
      <c r="F3" s="2" t="s">
        <v>81</v>
      </c>
      <c r="G3" s="2" t="s">
        <v>102</v>
      </c>
      <c r="H3" s="2" t="s">
        <v>103</v>
      </c>
      <c r="I3" s="2" t="s">
        <v>83</v>
      </c>
      <c r="J3" s="2" t="s">
        <v>84</v>
      </c>
      <c r="K3" s="2" t="s">
        <v>84</v>
      </c>
      <c r="L3" s="2" t="s">
        <v>84</v>
      </c>
      <c r="M3" s="2" t="s">
        <v>84</v>
      </c>
      <c r="N3" s="2" t="s">
        <v>84</v>
      </c>
      <c r="O3" s="2" t="s">
        <v>85</v>
      </c>
      <c r="P3" s="2" t="s">
        <v>86</v>
      </c>
      <c r="Q3" s="2" t="s">
        <v>87</v>
      </c>
      <c r="R3" s="2" t="s">
        <v>88</v>
      </c>
      <c r="S3" s="2" t="s">
        <v>89</v>
      </c>
      <c r="T3" s="2" t="s">
        <v>90</v>
      </c>
      <c r="U3" s="2" t="s">
        <v>104</v>
      </c>
      <c r="V3" s="2" t="s">
        <v>105</v>
      </c>
      <c r="W3" s="2" t="s">
        <v>106</v>
      </c>
      <c r="X3" s="2" t="s">
        <v>107</v>
      </c>
      <c r="Y3" s="2" t="s">
        <v>108</v>
      </c>
      <c r="Z3" s="2" t="s">
        <v>109</v>
      </c>
      <c r="AA3" s="2" t="s">
        <v>110</v>
      </c>
      <c r="AB3" s="2" t="s">
        <v>111</v>
      </c>
      <c r="AC3" s="2">
        <v>26</v>
      </c>
      <c r="AD3" s="2">
        <v>25.35</v>
      </c>
      <c r="AE3" s="2">
        <v>15.6</v>
      </c>
      <c r="AF3" s="2">
        <v>15.6</v>
      </c>
      <c r="AG3" s="2">
        <v>82.13</v>
      </c>
      <c r="AH3" s="2">
        <v>17.39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 t="s">
        <v>84</v>
      </c>
      <c r="AQ3" s="2">
        <v>130.72</v>
      </c>
      <c r="AR3" s="2">
        <v>0</v>
      </c>
      <c r="AS3" s="2">
        <v>130.72</v>
      </c>
      <c r="AT3" s="6">
        <f>SUM(AE3:AI3)*[1]客户账单1!$F$4+AJ3/1.5+AK3/1.5+AL3/1.5+AM3-SUM(AN3)*[1]客户账单1!$F$4+SUM(AO3)/1.5*[1]客户账单1!$F$4-SUM(AR3)+SUM(AP3)*[1]客户账单1!$F$4</f>
        <v>104.576</v>
      </c>
    </row>
    <row r="4" s="2" customFormat="1" customHeight="1" spans="1:46">
      <c r="A4" s="2" t="s">
        <v>112</v>
      </c>
      <c r="B4" s="2" t="s">
        <v>78</v>
      </c>
      <c r="C4" s="2" t="s">
        <v>100</v>
      </c>
      <c r="D4" s="2" t="s">
        <v>100</v>
      </c>
      <c r="E4" s="2" t="s">
        <v>80</v>
      </c>
      <c r="F4" s="2" t="s">
        <v>81</v>
      </c>
      <c r="G4" s="2" t="s">
        <v>102</v>
      </c>
      <c r="H4" s="2" t="s">
        <v>113</v>
      </c>
      <c r="I4" s="2" t="s">
        <v>83</v>
      </c>
      <c r="J4" s="2" t="s">
        <v>84</v>
      </c>
      <c r="K4" s="2" t="s">
        <v>84</v>
      </c>
      <c r="L4" s="2" t="s">
        <v>84</v>
      </c>
      <c r="M4" s="2" t="s">
        <v>84</v>
      </c>
      <c r="N4" s="2" t="s">
        <v>84</v>
      </c>
      <c r="O4" s="2" t="s">
        <v>85</v>
      </c>
      <c r="P4" s="2" t="s">
        <v>86</v>
      </c>
      <c r="Q4" s="2" t="s">
        <v>87</v>
      </c>
      <c r="R4" s="2" t="s">
        <v>88</v>
      </c>
      <c r="S4" s="2" t="s">
        <v>89</v>
      </c>
      <c r="T4" s="2" t="s">
        <v>90</v>
      </c>
      <c r="U4" s="2" t="s">
        <v>114</v>
      </c>
      <c r="V4" s="2" t="s">
        <v>115</v>
      </c>
      <c r="W4" s="2" t="s">
        <v>116</v>
      </c>
      <c r="X4" s="2" t="s">
        <v>105</v>
      </c>
      <c r="Y4" s="2" t="s">
        <v>117</v>
      </c>
      <c r="Z4" s="2" t="s">
        <v>118</v>
      </c>
      <c r="AA4" s="2" t="s">
        <v>119</v>
      </c>
      <c r="AB4" s="2" t="s">
        <v>109</v>
      </c>
      <c r="AC4" s="2">
        <v>36</v>
      </c>
      <c r="AD4" s="2">
        <v>31.16</v>
      </c>
      <c r="AE4" s="2">
        <v>13</v>
      </c>
      <c r="AF4" s="2">
        <v>18</v>
      </c>
      <c r="AG4" s="2">
        <v>84.13</v>
      </c>
      <c r="AH4" s="2">
        <v>22.62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 t="s">
        <v>84</v>
      </c>
      <c r="AQ4" s="2">
        <v>137.75</v>
      </c>
      <c r="AR4" s="2">
        <v>0</v>
      </c>
      <c r="AS4" s="2">
        <v>137.75</v>
      </c>
      <c r="AT4" s="6">
        <f>SUM(AE4:AI4)*[1]客户账单1!$F$4+AJ4/1.5+AK4/1.5+AL4/1.5+AM4-SUM(AN4)*[1]客户账单1!$F$4+SUM(AO4)/1.5*[1]客户账单1!$F$4-SUM(AR4)+SUM(AP4)*[1]客户账单1!$F$4</f>
        <v>110.2</v>
      </c>
    </row>
    <row r="5" s="2" customFormat="1" customHeight="1" spans="1:46">
      <c r="A5" s="2" t="s">
        <v>120</v>
      </c>
      <c r="B5" s="2" t="s">
        <v>78</v>
      </c>
      <c r="C5" s="2" t="s">
        <v>79</v>
      </c>
      <c r="D5" s="2" t="s">
        <v>79</v>
      </c>
      <c r="E5" s="2" t="s">
        <v>121</v>
      </c>
      <c r="F5" s="2" t="s">
        <v>81</v>
      </c>
      <c r="G5" s="2" t="s">
        <v>81</v>
      </c>
      <c r="H5" s="2" t="s">
        <v>122</v>
      </c>
      <c r="I5" s="2" t="s">
        <v>83</v>
      </c>
      <c r="J5" s="2" t="s">
        <v>84</v>
      </c>
      <c r="K5" s="2" t="s">
        <v>84</v>
      </c>
      <c r="L5" s="2" t="s">
        <v>84</v>
      </c>
      <c r="M5" s="2" t="s">
        <v>84</v>
      </c>
      <c r="N5" s="2" t="s">
        <v>84</v>
      </c>
      <c r="O5" s="2" t="s">
        <v>85</v>
      </c>
      <c r="P5" s="2" t="s">
        <v>86</v>
      </c>
      <c r="Q5" s="2" t="s">
        <v>87</v>
      </c>
      <c r="R5" s="2" t="s">
        <v>88</v>
      </c>
      <c r="S5" s="2" t="s">
        <v>89</v>
      </c>
      <c r="T5" s="2" t="s">
        <v>90</v>
      </c>
      <c r="U5" s="2" t="s">
        <v>123</v>
      </c>
      <c r="V5" s="2" t="s">
        <v>92</v>
      </c>
      <c r="W5" s="2" t="s">
        <v>124</v>
      </c>
      <c r="X5" s="2" t="s">
        <v>125</v>
      </c>
      <c r="Y5" s="2" t="s">
        <v>126</v>
      </c>
      <c r="Z5" s="2" t="s">
        <v>127</v>
      </c>
      <c r="AA5" s="2" t="s">
        <v>128</v>
      </c>
      <c r="AB5" s="2" t="s">
        <v>129</v>
      </c>
      <c r="AC5" s="2">
        <v>36</v>
      </c>
      <c r="AD5" s="2">
        <v>14.66</v>
      </c>
      <c r="AE5" s="2">
        <v>50</v>
      </c>
      <c r="AF5" s="2">
        <v>8</v>
      </c>
      <c r="AG5" s="2">
        <v>28.64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 t="s">
        <v>84</v>
      </c>
      <c r="AQ5" s="2">
        <v>86.64</v>
      </c>
      <c r="AR5" s="2">
        <v>0</v>
      </c>
      <c r="AS5" s="2">
        <v>86.64</v>
      </c>
      <c r="AT5" s="6">
        <f>SUM(AE5:AI5)*[1]客户账单1!$F$4+AJ5/1.5+AK5/1.5+AL5/1.5+AM5-SUM(AN5)*[1]客户账单1!$F$4+SUM(AO5)/1.5*[1]客户账单1!$F$4-SUM(AR5)+SUM(AP5)*[1]客户账单1!$F$4</f>
        <v>69.312</v>
      </c>
    </row>
    <row r="6" s="2" customFormat="1" customHeight="1" spans="1:46">
      <c r="A6" s="2" t="s">
        <v>130</v>
      </c>
      <c r="B6" s="2" t="s">
        <v>78</v>
      </c>
      <c r="C6" s="2" t="s">
        <v>79</v>
      </c>
      <c r="D6" s="2" t="s">
        <v>79</v>
      </c>
      <c r="E6" s="2" t="s">
        <v>121</v>
      </c>
      <c r="F6" s="2" t="s">
        <v>81</v>
      </c>
      <c r="G6" s="2" t="s">
        <v>81</v>
      </c>
      <c r="H6" s="2" t="s">
        <v>131</v>
      </c>
      <c r="I6" s="2" t="s">
        <v>83</v>
      </c>
      <c r="J6" s="2" t="s">
        <v>84</v>
      </c>
      <c r="K6" s="2" t="s">
        <v>84</v>
      </c>
      <c r="L6" s="2" t="s">
        <v>84</v>
      </c>
      <c r="M6" s="2" t="s">
        <v>84</v>
      </c>
      <c r="N6" s="2" t="s">
        <v>84</v>
      </c>
      <c r="O6" s="2" t="s">
        <v>85</v>
      </c>
      <c r="P6" s="2" t="s">
        <v>86</v>
      </c>
      <c r="Q6" s="2" t="s">
        <v>87</v>
      </c>
      <c r="R6" s="2" t="s">
        <v>88</v>
      </c>
      <c r="S6" s="2" t="s">
        <v>89</v>
      </c>
      <c r="T6" s="2" t="s">
        <v>90</v>
      </c>
      <c r="U6" s="2" t="s">
        <v>132</v>
      </c>
      <c r="V6" s="2" t="s">
        <v>125</v>
      </c>
      <c r="W6" s="2" t="s">
        <v>133</v>
      </c>
      <c r="X6" s="2" t="s">
        <v>134</v>
      </c>
      <c r="Y6" s="2" t="s">
        <v>135</v>
      </c>
      <c r="Z6" s="2" t="s">
        <v>136</v>
      </c>
      <c r="AA6" s="2" t="s">
        <v>137</v>
      </c>
      <c r="AB6" s="2" t="s">
        <v>138</v>
      </c>
      <c r="AC6" s="2">
        <v>75</v>
      </c>
      <c r="AD6" s="2">
        <v>27.21</v>
      </c>
      <c r="AE6" s="2">
        <v>50</v>
      </c>
      <c r="AF6" s="2">
        <v>27.5</v>
      </c>
      <c r="AG6" s="2">
        <v>82.6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 t="s">
        <v>84</v>
      </c>
      <c r="AQ6" s="2">
        <v>160.1</v>
      </c>
      <c r="AR6" s="2">
        <v>0</v>
      </c>
      <c r="AS6" s="2">
        <v>160.1</v>
      </c>
      <c r="AT6" s="6">
        <f>SUM(AE6:AI6)*[1]客户账单1!$F$4+AJ6/1.5+AK6/1.5+AL6/1.5+AM6-SUM(AN6)*[1]客户账单1!$F$4+SUM(AO6)/1.5*[1]客户账单1!$F$4-SUM(AR6)+SUM(AP6)*[1]客户账单1!$F$4</f>
        <v>128.08</v>
      </c>
    </row>
    <row r="7" s="2" customFormat="1" customHeight="1" spans="1:46">
      <c r="A7" s="2" t="s">
        <v>139</v>
      </c>
      <c r="B7" s="2" t="s">
        <v>78</v>
      </c>
      <c r="C7" s="2" t="s">
        <v>140</v>
      </c>
      <c r="D7" s="2" t="s">
        <v>140</v>
      </c>
      <c r="E7" s="2" t="s">
        <v>101</v>
      </c>
      <c r="F7" s="2" t="s">
        <v>81</v>
      </c>
      <c r="G7" s="2" t="s">
        <v>81</v>
      </c>
      <c r="H7" s="2" t="s">
        <v>141</v>
      </c>
      <c r="I7" s="2" t="s">
        <v>83</v>
      </c>
      <c r="J7" s="2" t="s">
        <v>84</v>
      </c>
      <c r="K7" s="2" t="s">
        <v>84</v>
      </c>
      <c r="L7" s="2" t="s">
        <v>84</v>
      </c>
      <c r="M7" s="2" t="s">
        <v>84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142</v>
      </c>
      <c r="V7" s="2" t="s">
        <v>143</v>
      </c>
      <c r="W7" s="2" t="s">
        <v>144</v>
      </c>
      <c r="X7" s="2" t="s">
        <v>145</v>
      </c>
      <c r="Y7" s="2" t="s">
        <v>146</v>
      </c>
      <c r="Z7" s="2" t="s">
        <v>147</v>
      </c>
      <c r="AA7" s="2" t="s">
        <v>148</v>
      </c>
      <c r="AB7" s="2" t="s">
        <v>149</v>
      </c>
      <c r="AC7" s="2">
        <v>47</v>
      </c>
      <c r="AD7" s="2">
        <v>45.64</v>
      </c>
      <c r="AE7" s="2">
        <v>15</v>
      </c>
      <c r="AF7" s="2">
        <v>23.5</v>
      </c>
      <c r="AG7" s="2">
        <v>127.79</v>
      </c>
      <c r="AH7" s="2">
        <v>41.36</v>
      </c>
      <c r="AI7" s="2">
        <v>0</v>
      </c>
      <c r="AJ7" s="2">
        <v>60</v>
      </c>
      <c r="AK7" s="2">
        <v>37.5</v>
      </c>
      <c r="AL7" s="2">
        <v>0</v>
      </c>
      <c r="AM7" s="2">
        <v>0</v>
      </c>
      <c r="AN7" s="2">
        <v>0</v>
      </c>
      <c r="AO7" s="2">
        <v>0</v>
      </c>
      <c r="AP7" s="2" t="s">
        <v>84</v>
      </c>
      <c r="AQ7" s="2">
        <v>305.15</v>
      </c>
      <c r="AR7" s="2">
        <v>0</v>
      </c>
      <c r="AS7" s="2">
        <v>305.15</v>
      </c>
      <c r="AT7" s="6">
        <f>SUM(AE7:AI7)*[1]客户账单1!$F$4+AJ7/1.5+AK7/1.5+AL7/1.5+AM7-SUM(AN7)*[1]客户账单1!$F$4+SUM(AO7)/1.5*[1]客户账单1!$F$4-SUM(AR7)+SUM(AP7)*[1]客户账单1!$F$4</f>
        <v>231.12</v>
      </c>
    </row>
    <row r="8" s="2" customFormat="1" customHeight="1" spans="1:46">
      <c r="A8" s="2" t="s">
        <v>150</v>
      </c>
      <c r="B8" s="2" t="s">
        <v>78</v>
      </c>
      <c r="C8" s="2" t="s">
        <v>140</v>
      </c>
      <c r="D8" s="2" t="s">
        <v>140</v>
      </c>
      <c r="E8" s="2" t="s">
        <v>80</v>
      </c>
      <c r="F8" s="2" t="s">
        <v>81</v>
      </c>
      <c r="G8" s="2" t="s">
        <v>102</v>
      </c>
      <c r="H8" s="2" t="s">
        <v>151</v>
      </c>
      <c r="I8" s="2" t="s">
        <v>83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152</v>
      </c>
      <c r="V8" s="2" t="s">
        <v>153</v>
      </c>
      <c r="W8" s="2" t="s">
        <v>154</v>
      </c>
      <c r="X8" s="2" t="s">
        <v>155</v>
      </c>
      <c r="Y8" s="2" t="s">
        <v>156</v>
      </c>
      <c r="Z8" s="2" t="s">
        <v>157</v>
      </c>
      <c r="AA8" s="2" t="s">
        <v>158</v>
      </c>
      <c r="AB8" s="2" t="s">
        <v>159</v>
      </c>
      <c r="AC8" s="2">
        <v>42</v>
      </c>
      <c r="AD8" s="2">
        <v>30.56</v>
      </c>
      <c r="AE8" s="2">
        <v>18</v>
      </c>
      <c r="AF8" s="2">
        <v>25.2</v>
      </c>
      <c r="AG8" s="2">
        <v>102.68</v>
      </c>
      <c r="AH8" s="2">
        <v>25.21</v>
      </c>
      <c r="AI8" s="2">
        <v>0</v>
      </c>
      <c r="AJ8" s="2">
        <v>15</v>
      </c>
      <c r="AK8" s="2">
        <v>22.5</v>
      </c>
      <c r="AL8" s="2">
        <v>0</v>
      </c>
      <c r="AM8" s="2">
        <v>0</v>
      </c>
      <c r="AN8" s="2">
        <v>0</v>
      </c>
      <c r="AO8" s="2">
        <v>0</v>
      </c>
      <c r="AP8" s="2" t="s">
        <v>84</v>
      </c>
      <c r="AQ8" s="2">
        <v>208.59</v>
      </c>
      <c r="AR8" s="2">
        <v>0</v>
      </c>
      <c r="AS8" s="2">
        <v>208.59</v>
      </c>
      <c r="AT8" s="6">
        <f>SUM(AE8:AI8)*[1]客户账单1!$F$4+AJ8/1.5+AK8/1.5+AL8/1.5+AM8-SUM(AN8)*[1]客户账单1!$F$4+SUM(AO8)/1.5*[1]客户账单1!$F$4-SUM(AR8)+SUM(AP8)*[1]客户账单1!$F$4</f>
        <v>161.872</v>
      </c>
    </row>
    <row r="9" s="2" customFormat="1" customHeight="1" spans="1:46">
      <c r="A9" s="2" t="s">
        <v>160</v>
      </c>
      <c r="B9" s="2" t="s">
        <v>78</v>
      </c>
      <c r="C9" s="2" t="s">
        <v>161</v>
      </c>
      <c r="D9" s="2" t="s">
        <v>161</v>
      </c>
      <c r="E9" s="2" t="s">
        <v>101</v>
      </c>
      <c r="F9" s="2" t="s">
        <v>102</v>
      </c>
      <c r="G9" s="2" t="s">
        <v>102</v>
      </c>
      <c r="H9" s="2" t="s">
        <v>162</v>
      </c>
      <c r="I9" s="2" t="s">
        <v>83</v>
      </c>
      <c r="J9" s="2" t="s">
        <v>84</v>
      </c>
      <c r="K9" s="2" t="s">
        <v>84</v>
      </c>
      <c r="L9" s="2" t="s">
        <v>84</v>
      </c>
      <c r="M9" s="2" t="s">
        <v>84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2" t="s">
        <v>168</v>
      </c>
      <c r="AA9" s="2" t="s">
        <v>169</v>
      </c>
      <c r="AB9" s="2" t="s">
        <v>170</v>
      </c>
      <c r="AC9" s="2">
        <v>22</v>
      </c>
      <c r="AD9" s="2">
        <v>17.32</v>
      </c>
      <c r="AE9" s="2">
        <v>21</v>
      </c>
      <c r="AF9" s="2">
        <v>15.4</v>
      </c>
      <c r="AG9" s="2">
        <v>77.94</v>
      </c>
      <c r="AH9" s="2">
        <v>3.48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 t="s">
        <v>84</v>
      </c>
      <c r="AQ9" s="2">
        <v>117.82</v>
      </c>
      <c r="AR9" s="2">
        <v>0</v>
      </c>
      <c r="AS9" s="2">
        <v>117.82</v>
      </c>
      <c r="AT9" s="6">
        <f>SUM(AE9:AI9)*[1]客户账单1!$F$4+AJ9/1.5+AK9/1.5+AL9/1.5+AM9-SUM(AN9)*[1]客户账单1!$F$4+SUM(AO9)/1.5*[1]客户账单1!$F$4-SUM(AR9)+SUM(AP9)*[1]客户账单1!$F$4</f>
        <v>94.256</v>
      </c>
    </row>
    <row r="10" s="2" customFormat="1" customHeight="1" spans="1:46">
      <c r="A10" s="2" t="s">
        <v>171</v>
      </c>
      <c r="B10" s="2" t="s">
        <v>78</v>
      </c>
      <c r="C10" s="2" t="s">
        <v>172</v>
      </c>
      <c r="D10" s="2" t="s">
        <v>172</v>
      </c>
      <c r="E10" s="2" t="s">
        <v>101</v>
      </c>
      <c r="F10" s="2" t="s">
        <v>102</v>
      </c>
      <c r="G10" s="2" t="s">
        <v>102</v>
      </c>
      <c r="H10" s="2" t="s">
        <v>173</v>
      </c>
      <c r="I10" s="2" t="s">
        <v>174</v>
      </c>
      <c r="J10" s="2" t="s">
        <v>84</v>
      </c>
      <c r="K10" s="2" t="s">
        <v>84</v>
      </c>
      <c r="L10" s="2" t="s">
        <v>84</v>
      </c>
      <c r="M10" s="2" t="s">
        <v>84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85</v>
      </c>
      <c r="T10" s="2" t="s">
        <v>87</v>
      </c>
      <c r="U10" s="2" t="s">
        <v>175</v>
      </c>
      <c r="V10" s="2" t="s">
        <v>176</v>
      </c>
      <c r="W10" s="2" t="s">
        <v>177</v>
      </c>
      <c r="X10" s="2" t="s">
        <v>178</v>
      </c>
      <c r="Y10" s="2" t="s">
        <v>179</v>
      </c>
      <c r="Z10" s="2" t="s">
        <v>180</v>
      </c>
      <c r="AA10" s="2" t="s">
        <v>181</v>
      </c>
      <c r="AB10" s="2" t="s">
        <v>182</v>
      </c>
      <c r="AC10" s="2">
        <v>31</v>
      </c>
      <c r="AD10" s="2">
        <v>13.31</v>
      </c>
      <c r="AE10" s="2">
        <v>20</v>
      </c>
      <c r="AF10" s="2">
        <v>21.7</v>
      </c>
      <c r="AG10" s="2">
        <v>59.9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 t="s">
        <v>84</v>
      </c>
      <c r="AQ10" s="2">
        <v>101.6</v>
      </c>
      <c r="AR10" s="2">
        <v>0</v>
      </c>
      <c r="AS10" s="2">
        <v>101.6</v>
      </c>
      <c r="AT10" s="6">
        <f>SUM(AE10:AI10)*[1]客户账单1!$F$4+AJ10/1.5+AK10/1.5+AL10/1.5+AM10-SUM(AN10)*[1]客户账单1!$F$4+SUM(AO10)/1.5*[1]客户账单1!$F$4-SUM(AR10)+SUM(AP10)*[1]客户账单1!$F$4</f>
        <v>81.28</v>
      </c>
    </row>
    <row r="11" s="2" customFormat="1" customHeight="1" spans="1:46">
      <c r="A11" s="2" t="s">
        <v>183</v>
      </c>
      <c r="B11" s="2" t="s">
        <v>78</v>
      </c>
      <c r="C11" s="2" t="s">
        <v>184</v>
      </c>
      <c r="D11" s="2" t="s">
        <v>184</v>
      </c>
      <c r="E11" s="2" t="s">
        <v>80</v>
      </c>
      <c r="F11" s="2" t="s">
        <v>81</v>
      </c>
      <c r="G11" s="2" t="s">
        <v>81</v>
      </c>
      <c r="H11" s="2" t="s">
        <v>185</v>
      </c>
      <c r="I11" s="2" t="s">
        <v>174</v>
      </c>
      <c r="J11" s="2" t="s">
        <v>84</v>
      </c>
      <c r="K11" s="2" t="s">
        <v>84</v>
      </c>
      <c r="L11" s="2" t="s">
        <v>84</v>
      </c>
      <c r="M11" s="2" t="s">
        <v>84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186</v>
      </c>
      <c r="V11" s="2" t="s">
        <v>187</v>
      </c>
      <c r="W11" s="2" t="s">
        <v>188</v>
      </c>
      <c r="X11" s="2" t="s">
        <v>189</v>
      </c>
      <c r="Y11" s="2" t="s">
        <v>190</v>
      </c>
      <c r="Z11" s="2" t="s">
        <v>191</v>
      </c>
      <c r="AA11" s="2" t="s">
        <v>192</v>
      </c>
      <c r="AB11" s="2" t="s">
        <v>193</v>
      </c>
      <c r="AC11" s="2">
        <v>106</v>
      </c>
      <c r="AD11" s="2">
        <v>51.13</v>
      </c>
      <c r="AE11" s="2">
        <v>16.8</v>
      </c>
      <c r="AF11" s="2">
        <v>63.6</v>
      </c>
      <c r="AG11" s="2">
        <v>159.53</v>
      </c>
      <c r="AH11" s="2">
        <v>56.36</v>
      </c>
      <c r="AI11" s="2">
        <v>0</v>
      </c>
      <c r="AJ11" s="2">
        <v>15</v>
      </c>
      <c r="AK11" s="2">
        <v>49.5</v>
      </c>
      <c r="AL11" s="2">
        <v>0</v>
      </c>
      <c r="AM11" s="2">
        <v>0</v>
      </c>
      <c r="AN11" s="2">
        <v>0</v>
      </c>
      <c r="AO11" s="2">
        <v>0</v>
      </c>
      <c r="AP11" s="2" t="s">
        <v>84</v>
      </c>
      <c r="AQ11" s="2">
        <v>360.79</v>
      </c>
      <c r="AR11" s="2">
        <v>0</v>
      </c>
      <c r="AS11" s="2">
        <v>360.79</v>
      </c>
      <c r="AT11" s="6">
        <f>SUM(AE11:AI11)*[1]客户账单1!$F$4+AJ11/1.5+AK11/1.5+AL11/1.5+AM11-SUM(AN11)*[1]客户账单1!$F$4+SUM(AO11)/1.5*[1]客户账单1!$F$4-SUM(AR11)+SUM(AP11)*[1]客户账单1!$F$4</f>
        <v>280.032</v>
      </c>
    </row>
    <row r="12" s="2" customFormat="1" customHeight="1" spans="1:46">
      <c r="A12" s="2" t="s">
        <v>194</v>
      </c>
      <c r="B12" s="2" t="s">
        <v>78</v>
      </c>
      <c r="C12" s="2" t="s">
        <v>79</v>
      </c>
      <c r="D12" s="2" t="s">
        <v>79</v>
      </c>
      <c r="E12" s="2" t="s">
        <v>101</v>
      </c>
      <c r="F12" s="2" t="s">
        <v>81</v>
      </c>
      <c r="G12" s="2" t="s">
        <v>81</v>
      </c>
      <c r="H12" s="2" t="s">
        <v>195</v>
      </c>
      <c r="I12" s="2" t="s">
        <v>83</v>
      </c>
      <c r="J12" s="2" t="s">
        <v>84</v>
      </c>
      <c r="K12" s="2" t="s">
        <v>84</v>
      </c>
      <c r="L12" s="2" t="s">
        <v>84</v>
      </c>
      <c r="M12" s="2" t="s">
        <v>84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196</v>
      </c>
      <c r="V12" s="2" t="s">
        <v>94</v>
      </c>
      <c r="W12" s="2" t="s">
        <v>197</v>
      </c>
      <c r="X12" s="2" t="s">
        <v>198</v>
      </c>
      <c r="Y12" s="2" t="s">
        <v>199</v>
      </c>
      <c r="Z12" s="2" t="s">
        <v>98</v>
      </c>
      <c r="AA12" s="2" t="s">
        <v>200</v>
      </c>
      <c r="AB12" s="2" t="s">
        <v>127</v>
      </c>
      <c r="AC12" s="2">
        <v>80</v>
      </c>
      <c r="AD12" s="2">
        <v>40.27</v>
      </c>
      <c r="AE12" s="2">
        <v>15</v>
      </c>
      <c r="AF12" s="2">
        <v>40</v>
      </c>
      <c r="AG12" s="2">
        <v>112.76</v>
      </c>
      <c r="AH12" s="2">
        <v>37.91</v>
      </c>
      <c r="AI12" s="2">
        <v>0</v>
      </c>
      <c r="AJ12" s="2">
        <v>0</v>
      </c>
      <c r="AK12" s="2">
        <v>7.5</v>
      </c>
      <c r="AL12" s="2">
        <v>0</v>
      </c>
      <c r="AM12" s="2">
        <v>0</v>
      </c>
      <c r="AN12" s="2">
        <v>0</v>
      </c>
      <c r="AO12" s="2">
        <v>0</v>
      </c>
      <c r="AP12" s="2" t="s">
        <v>84</v>
      </c>
      <c r="AQ12" s="2">
        <v>213.17</v>
      </c>
      <c r="AR12" s="2">
        <v>0</v>
      </c>
      <c r="AS12" s="2">
        <v>213.17</v>
      </c>
      <c r="AT12" s="6">
        <f>SUM(AE12:AI12)*[1]客户账单1!$F$4+AJ12/1.5+AK12/1.5+AL12/1.5+AM12-SUM(AN12)*[1]客户账单1!$F$4+SUM(AO12)/1.5*[1]客户账单1!$F$4-SUM(AR12)+SUM(AP12)*[1]客户账单1!$F$4</f>
        <v>169.536</v>
      </c>
    </row>
    <row r="13" s="2" customFormat="1" customHeight="1" spans="1:46">
      <c r="A13" s="2" t="s">
        <v>201</v>
      </c>
      <c r="B13" s="2" t="s">
        <v>78</v>
      </c>
      <c r="C13" s="2" t="s">
        <v>172</v>
      </c>
      <c r="D13" s="2" t="s">
        <v>172</v>
      </c>
      <c r="E13" s="2" t="s">
        <v>101</v>
      </c>
      <c r="F13" s="2" t="s">
        <v>81</v>
      </c>
      <c r="G13" s="2" t="s">
        <v>81</v>
      </c>
      <c r="H13" s="2" t="s">
        <v>202</v>
      </c>
      <c r="I13" s="2" t="s">
        <v>83</v>
      </c>
      <c r="J13" s="2" t="s">
        <v>84</v>
      </c>
      <c r="K13" s="2" t="s">
        <v>84</v>
      </c>
      <c r="L13" s="2" t="s">
        <v>84</v>
      </c>
      <c r="M13" s="2" t="s">
        <v>84</v>
      </c>
      <c r="N13" s="2" t="s">
        <v>84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203</v>
      </c>
      <c r="T13" s="2" t="s">
        <v>204</v>
      </c>
      <c r="U13" s="2" t="s">
        <v>205</v>
      </c>
      <c r="V13" s="2" t="s">
        <v>206</v>
      </c>
      <c r="W13" s="2" t="s">
        <v>207</v>
      </c>
      <c r="X13" s="2" t="s">
        <v>208</v>
      </c>
      <c r="Y13" s="2" t="s">
        <v>209</v>
      </c>
      <c r="Z13" s="2" t="s">
        <v>180</v>
      </c>
      <c r="AA13" s="2" t="s">
        <v>210</v>
      </c>
      <c r="AB13" s="2" t="s">
        <v>211</v>
      </c>
      <c r="AC13" s="2">
        <v>36</v>
      </c>
      <c r="AD13" s="2">
        <v>14.69</v>
      </c>
      <c r="AE13" s="2">
        <v>13</v>
      </c>
      <c r="AF13" s="2">
        <v>18</v>
      </c>
      <c r="AG13" s="2">
        <v>36.73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 t="s">
        <v>84</v>
      </c>
      <c r="AQ13" s="2">
        <v>67.73</v>
      </c>
      <c r="AR13" s="2">
        <v>0</v>
      </c>
      <c r="AS13" s="2">
        <v>67.73</v>
      </c>
      <c r="AT13" s="6">
        <f>SUM(AE13:AI13)*[1]客户账单1!$F$4+AJ13/1.5+AK13/1.5+AL13/1.5+AM13-SUM(AN13)*[1]客户账单1!$F$4+SUM(AO13)/1.5*[1]客户账单1!$F$4-SUM(AR13)+SUM(AP13)*[1]客户账单1!$F$4</f>
        <v>54.184</v>
      </c>
    </row>
    <row r="14" s="2" customFormat="1" customHeight="1" spans="1:46">
      <c r="A14" s="2" t="s">
        <v>212</v>
      </c>
      <c r="B14" s="2" t="s">
        <v>78</v>
      </c>
      <c r="C14" s="2" t="s">
        <v>172</v>
      </c>
      <c r="D14" s="2" t="s">
        <v>172</v>
      </c>
      <c r="E14" s="2" t="s">
        <v>101</v>
      </c>
      <c r="F14" s="2" t="s">
        <v>81</v>
      </c>
      <c r="G14" s="2" t="s">
        <v>102</v>
      </c>
      <c r="H14" s="2" t="s">
        <v>213</v>
      </c>
      <c r="I14" s="2" t="s">
        <v>83</v>
      </c>
      <c r="J14" s="2" t="s">
        <v>84</v>
      </c>
      <c r="K14" s="2" t="s">
        <v>84</v>
      </c>
      <c r="L14" s="2" t="s">
        <v>84</v>
      </c>
      <c r="M14" s="2" t="s">
        <v>84</v>
      </c>
      <c r="N14" s="2" t="s">
        <v>84</v>
      </c>
      <c r="O14" s="2" t="s">
        <v>85</v>
      </c>
      <c r="P14" s="2" t="s">
        <v>86</v>
      </c>
      <c r="Q14" s="2" t="s">
        <v>87</v>
      </c>
      <c r="R14" s="2" t="s">
        <v>88</v>
      </c>
      <c r="S14" s="2" t="s">
        <v>214</v>
      </c>
      <c r="T14" s="2" t="s">
        <v>215</v>
      </c>
      <c r="U14" s="2" t="s">
        <v>216</v>
      </c>
      <c r="V14" s="2" t="s">
        <v>206</v>
      </c>
      <c r="W14" s="2" t="s">
        <v>217</v>
      </c>
      <c r="X14" s="2" t="s">
        <v>218</v>
      </c>
      <c r="Y14" s="2" t="s">
        <v>219</v>
      </c>
      <c r="Z14" s="2" t="s">
        <v>180</v>
      </c>
      <c r="AA14" s="2" t="s">
        <v>220</v>
      </c>
      <c r="AB14" s="2" t="s">
        <v>221</v>
      </c>
      <c r="AC14" s="2">
        <v>36</v>
      </c>
      <c r="AD14" s="2">
        <v>16</v>
      </c>
      <c r="AE14" s="2">
        <v>13</v>
      </c>
      <c r="AF14" s="2">
        <v>18</v>
      </c>
      <c r="AG14" s="2">
        <v>40</v>
      </c>
      <c r="AH14" s="2">
        <v>1.3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 t="s">
        <v>84</v>
      </c>
      <c r="AQ14" s="2">
        <v>72.3</v>
      </c>
      <c r="AR14" s="2">
        <v>0</v>
      </c>
      <c r="AS14" s="2">
        <v>72.3</v>
      </c>
      <c r="AT14" s="6">
        <f>SUM(AE14:AI14)*[1]客户账单1!$F$4+AJ14/1.5+AK14/1.5+AL14/1.5+AM14-SUM(AN14)*[1]客户账单1!$F$4+SUM(AO14)/1.5*[1]客户账单1!$F$4-SUM(AR14)+SUM(AP14)*[1]客户账单1!$F$4</f>
        <v>57.84</v>
      </c>
    </row>
    <row r="15" s="2" customFormat="1" customHeight="1" spans="1:46">
      <c r="A15" s="2" t="s">
        <v>222</v>
      </c>
      <c r="B15" s="2" t="s">
        <v>78</v>
      </c>
      <c r="C15" s="2" t="s">
        <v>172</v>
      </c>
      <c r="D15" s="2" t="s">
        <v>172</v>
      </c>
      <c r="E15" s="2" t="s">
        <v>101</v>
      </c>
      <c r="F15" s="2" t="s">
        <v>81</v>
      </c>
      <c r="G15" s="2" t="s">
        <v>81</v>
      </c>
      <c r="H15" s="2" t="s">
        <v>223</v>
      </c>
      <c r="I15" s="2" t="s">
        <v>83</v>
      </c>
      <c r="J15" s="2" t="s">
        <v>84</v>
      </c>
      <c r="K15" s="2" t="s">
        <v>84</v>
      </c>
      <c r="L15" s="2" t="s">
        <v>84</v>
      </c>
      <c r="M15" s="2" t="s">
        <v>84</v>
      </c>
      <c r="N15" s="2" t="s">
        <v>84</v>
      </c>
      <c r="O15" s="2" t="s">
        <v>85</v>
      </c>
      <c r="P15" s="2" t="s">
        <v>86</v>
      </c>
      <c r="Q15" s="2" t="s">
        <v>87</v>
      </c>
      <c r="R15" s="2" t="s">
        <v>88</v>
      </c>
      <c r="S15" s="2" t="s">
        <v>224</v>
      </c>
      <c r="T15" s="2" t="s">
        <v>225</v>
      </c>
      <c r="U15" s="2" t="s">
        <v>226</v>
      </c>
      <c r="V15" s="2" t="s">
        <v>206</v>
      </c>
      <c r="W15" s="2" t="s">
        <v>227</v>
      </c>
      <c r="X15" s="2" t="s">
        <v>208</v>
      </c>
      <c r="Y15" s="2" t="s">
        <v>228</v>
      </c>
      <c r="Z15" s="2" t="s">
        <v>180</v>
      </c>
      <c r="AA15" s="2" t="s">
        <v>229</v>
      </c>
      <c r="AB15" s="2" t="s">
        <v>211</v>
      </c>
      <c r="AC15" s="2">
        <v>25</v>
      </c>
      <c r="AD15" s="2">
        <v>14.04</v>
      </c>
      <c r="AE15" s="2">
        <v>15.6</v>
      </c>
      <c r="AF15" s="2">
        <v>15</v>
      </c>
      <c r="AG15" s="2">
        <v>42.12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 t="s">
        <v>84</v>
      </c>
      <c r="AQ15" s="2">
        <v>72.72</v>
      </c>
      <c r="AR15" s="2">
        <v>0</v>
      </c>
      <c r="AS15" s="2">
        <v>72.72</v>
      </c>
      <c r="AT15" s="6">
        <f>SUM(AE15:AI15)*[1]客户账单1!$F$4+AJ15/1.5+AK15/1.5+AL15/1.5+AM15-SUM(AN15)*[1]客户账单1!$F$4+SUM(AO15)/1.5*[1]客户账单1!$F$4-SUM(AR15)+SUM(AP15)*[1]客户账单1!$F$4</f>
        <v>58.176</v>
      </c>
    </row>
    <row r="16" s="2" customFormat="1" customHeight="1" spans="1:46">
      <c r="A16" s="2" t="s">
        <v>230</v>
      </c>
      <c r="B16" s="2" t="s">
        <v>78</v>
      </c>
      <c r="C16" s="2" t="s">
        <v>172</v>
      </c>
      <c r="D16" s="2" t="s">
        <v>172</v>
      </c>
      <c r="E16" s="2" t="s">
        <v>121</v>
      </c>
      <c r="F16" s="2" t="s">
        <v>102</v>
      </c>
      <c r="G16" s="2" t="s">
        <v>102</v>
      </c>
      <c r="H16" s="2" t="s">
        <v>231</v>
      </c>
      <c r="I16" s="2" t="s">
        <v>83</v>
      </c>
      <c r="J16" s="2" t="s">
        <v>84</v>
      </c>
      <c r="K16" s="2" t="s">
        <v>84</v>
      </c>
      <c r="L16" s="2" t="s">
        <v>84</v>
      </c>
      <c r="M16" s="2" t="s">
        <v>84</v>
      </c>
      <c r="N16" s="2" t="s">
        <v>84</v>
      </c>
      <c r="O16" s="2" t="s">
        <v>85</v>
      </c>
      <c r="P16" s="2" t="s">
        <v>86</v>
      </c>
      <c r="Q16" s="2" t="s">
        <v>87</v>
      </c>
      <c r="R16" s="2" t="s">
        <v>88</v>
      </c>
      <c r="S16" s="2" t="s">
        <v>232</v>
      </c>
      <c r="T16" s="2" t="s">
        <v>233</v>
      </c>
      <c r="U16" s="2" t="s">
        <v>234</v>
      </c>
      <c r="V16" s="2" t="s">
        <v>208</v>
      </c>
      <c r="W16" s="2" t="s">
        <v>235</v>
      </c>
      <c r="X16" s="2" t="s">
        <v>236</v>
      </c>
      <c r="Y16" s="2" t="s">
        <v>237</v>
      </c>
      <c r="Z16" s="2" t="s">
        <v>238</v>
      </c>
      <c r="AA16" s="2" t="s">
        <v>239</v>
      </c>
      <c r="AB16" s="2" t="s">
        <v>240</v>
      </c>
      <c r="AC16" s="2">
        <v>17</v>
      </c>
      <c r="AD16" s="2">
        <v>4.32</v>
      </c>
      <c r="AE16" s="2">
        <v>70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 t="s">
        <v>84</v>
      </c>
      <c r="AQ16" s="2">
        <v>70</v>
      </c>
      <c r="AR16" s="2">
        <v>0</v>
      </c>
      <c r="AS16" s="2">
        <v>70</v>
      </c>
      <c r="AT16" s="6">
        <f>SUM(AE16:AI16)*[1]客户账单1!$F$4+AJ16/1.5+AK16/1.5+AL16/1.5+AM16-SUM(AN16)*[1]客户账单1!$F$4+SUM(AO16)/1.5*[1]客户账单1!$F$4-SUM(AR16)+SUM(AP16)*[1]客户账单1!$F$4</f>
        <v>56</v>
      </c>
    </row>
    <row r="17" s="2" customFormat="1" customHeight="1" spans="1:46">
      <c r="A17" s="2" t="s">
        <v>241</v>
      </c>
      <c r="B17" s="2" t="s">
        <v>78</v>
      </c>
      <c r="C17" s="2" t="s">
        <v>172</v>
      </c>
      <c r="D17" s="2" t="s">
        <v>172</v>
      </c>
      <c r="E17" s="2" t="s">
        <v>121</v>
      </c>
      <c r="F17" s="2" t="s">
        <v>102</v>
      </c>
      <c r="G17" s="2" t="s">
        <v>102</v>
      </c>
      <c r="H17" s="2" t="s">
        <v>242</v>
      </c>
      <c r="I17" s="2" t="s">
        <v>83</v>
      </c>
      <c r="J17" s="2" t="s">
        <v>84</v>
      </c>
      <c r="K17" s="2" t="s">
        <v>84</v>
      </c>
      <c r="L17" s="2" t="s">
        <v>84</v>
      </c>
      <c r="M17" s="2" t="s">
        <v>84</v>
      </c>
      <c r="N17" s="2" t="s">
        <v>84</v>
      </c>
      <c r="O17" s="2" t="s">
        <v>85</v>
      </c>
      <c r="P17" s="2" t="s">
        <v>86</v>
      </c>
      <c r="Q17" s="2" t="s">
        <v>87</v>
      </c>
      <c r="R17" s="2" t="s">
        <v>88</v>
      </c>
      <c r="S17" s="2" t="s">
        <v>232</v>
      </c>
      <c r="T17" s="2" t="s">
        <v>233</v>
      </c>
      <c r="U17" s="2" t="s">
        <v>234</v>
      </c>
      <c r="V17" s="2" t="s">
        <v>218</v>
      </c>
      <c r="W17" s="2" t="s">
        <v>243</v>
      </c>
      <c r="X17" s="2" t="s">
        <v>236</v>
      </c>
      <c r="Y17" s="2" t="s">
        <v>244</v>
      </c>
      <c r="Z17" s="2" t="s">
        <v>245</v>
      </c>
      <c r="AA17" s="2" t="s">
        <v>246</v>
      </c>
      <c r="AB17" s="2" t="s">
        <v>247</v>
      </c>
      <c r="AC17" s="2">
        <v>14</v>
      </c>
      <c r="AD17" s="2">
        <v>3.74</v>
      </c>
      <c r="AE17" s="2">
        <v>70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 t="s">
        <v>84</v>
      </c>
      <c r="AQ17" s="2">
        <v>70</v>
      </c>
      <c r="AR17" s="2">
        <v>0</v>
      </c>
      <c r="AS17" s="2">
        <v>70</v>
      </c>
      <c r="AT17" s="6">
        <f>SUM(AE17:AI17)*[1]客户账单1!$F$4+AJ17/1.5+AK17/1.5+AL17/1.5+AM17-SUM(AN17)*[1]客户账单1!$F$4+SUM(AO17)/1.5*[1]客户账单1!$F$4-SUM(AR17)+SUM(AP17)*[1]客户账单1!$F$4</f>
        <v>56</v>
      </c>
    </row>
    <row r="18" s="2" customFormat="1" customHeight="1" spans="45:46">
      <c r="AS18" s="2">
        <f>SUM(AS2:AS17)</f>
        <v>2373.32</v>
      </c>
      <c r="AT18" s="6">
        <f>SUM(AT2:AT17)</f>
        <v>1869.056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客户账单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yzl。</cp:lastModifiedBy>
  <dcterms:created xsi:type="dcterms:W3CDTF">2018-02-27T11:14:00Z</dcterms:created>
  <dcterms:modified xsi:type="dcterms:W3CDTF">2018-09-27T08:18:44Z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