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<sst xmlns="http://schemas.openxmlformats.org/spreadsheetml/2006/main" count="86">
  <si>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</si>
  <si>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
KMJ-1709-B25SHZ292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</si>
  <si>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</si>
  <si>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</si>
  <si>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</si>
  <si>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</si>
  <si>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</si>
  <si>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</si>
  <si>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</si>
  <si>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</si>
  <si>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</si>
  <si>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</si>
  <si>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</si>
  <si>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</si>
  <si>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</si>
  <si>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</si>
  <si>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</si>
  <si>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</si>
  <si>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</si>
  <si>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</si>
  <si>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</si>
  <si>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</si>
  <si>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</si>
  <si>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</si>
  <si>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</si>
  <si>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</si>
  <si>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</si>
  <si>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</si>
  <si>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</si>
  <si>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</si>
  <si>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</si>
  <si>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</si>
  <si>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</si>
  <si>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</si>
  <si>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</si>
  <si>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</si>
  <si>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</si>
  <si>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</si>
  <si>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</si>
  <si>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</si>
  <si>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</si>
  <si>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购汇还款</t>
  </si>
  <si>
    <t>境外酒店刷信用卡支付美元</t>
  </si>
  <si>
    <t>上海航空酒店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</si>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</sst>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16" fillId="13" borderId="21" applyNumberFormat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I9" sqref="I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4" max="4" width="11.5" customWidth="1"/>
    <col min="5" max="5" width="16.375" customWidth="1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/>
    </row>
    <row r="5" customHeight="1" spans="8:10">
      <c r="H5" s="54"/>
      <c r="I5" s="54"/>
      <c r="J5" s="54"/>
    </row>
    <row r="6" customHeight="1" spans="1:10">
      <c r="A6" s="55" t="s">
        <v>2</v>
      </c>
      <c r="B6" s="56" t="s">
        <v>3</v>
      </c>
      <c r="C6" s="57" t="s">
        <v>4</v>
      </c>
      <c r="D6" s="57"/>
      <c r="E6" s="57"/>
      <c r="F6" s="58" t="s">
        <v>5</v>
      </c>
      <c r="G6" s="58"/>
      <c r="H6" s="58"/>
      <c r="I6" s="58"/>
      <c r="J6" s="56" t="s">
        <v>6</v>
      </c>
    </row>
    <row r="7" customHeight="1" spans="1:10">
      <c r="A7" s="55"/>
      <c r="B7" s="56"/>
      <c r="C7" s="59" t="s">
        <v>7</v>
      </c>
      <c r="D7" s="60" t="s">
        <v>8</v>
      </c>
      <c r="E7" s="57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6"/>
    </row>
    <row r="8" customHeight="1" spans="1:10">
      <c r="A8" s="61">
        <v>1</v>
      </c>
      <c r="B8" s="62" t="s">
        <v>14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6" si="0">F8+G8</f>
        <v>0</v>
      </c>
      <c r="I8" s="85"/>
      <c r="J8" s="86" t="s">
        <v>15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5"/>
      <c r="J14" s="86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26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27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28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29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31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32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33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5"/>
    </row>
    <row r="38" customHeight="1" spans="1:10">
      <c r="A38" s="61">
        <v>8</v>
      </c>
      <c r="B38" s="62" t="s">
        <v>34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36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37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39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40</v>
      </c>
      <c r="C45" s="63">
        <v>81000</v>
      </c>
      <c r="D45" s="64">
        <v>1</v>
      </c>
      <c r="E45" s="63">
        <f>C45*D45</f>
        <v>81000</v>
      </c>
      <c r="F45" s="63">
        <v>82886.98</v>
      </c>
      <c r="G45" s="63">
        <v>0</v>
      </c>
      <c r="H45" s="63">
        <v>82886.98</v>
      </c>
      <c r="I45" s="85" t="s">
        <v>41</v>
      </c>
      <c r="J45" s="93" t="s">
        <v>42</v>
      </c>
    </row>
    <row r="46" customHeight="1" spans="1:10">
      <c r="A46" s="74"/>
      <c r="B46" s="62"/>
      <c r="C46" s="63"/>
      <c r="D46" s="64"/>
      <c r="E46" s="63"/>
      <c r="F46" s="63">
        <v>500</v>
      </c>
      <c r="G46" s="63">
        <v>0</v>
      </c>
      <c r="H46" s="63">
        <v>500</v>
      </c>
      <c r="I46" s="85" t="s">
        <v>43</v>
      </c>
      <c r="J46" s="94"/>
    </row>
    <row r="47" customHeight="1" spans="1:10">
      <c r="A47" s="74"/>
      <c r="B47" s="62"/>
      <c r="C47" s="63"/>
      <c r="D47" s="64"/>
      <c r="E47" s="63"/>
      <c r="F47" s="63">
        <v>1652</v>
      </c>
      <c r="G47" s="63">
        <v>0</v>
      </c>
      <c r="H47" s="63">
        <v>1652</v>
      </c>
      <c r="I47" s="85" t="s">
        <v>43</v>
      </c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6:H51" si="18">F49+G49</f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44</v>
      </c>
      <c r="C52" s="67">
        <f>SUM(C45)</f>
        <v>81000</v>
      </c>
      <c r="D52" s="67">
        <f>SUM(D45)</f>
        <v>1</v>
      </c>
      <c r="E52" s="67">
        <f t="shared" ref="D52:E52" si="19">SUM(E45)</f>
        <v>81000</v>
      </c>
      <c r="F52" s="67">
        <f>SUM(F45:F51)</f>
        <v>85038.98</v>
      </c>
      <c r="G52" s="67">
        <f t="shared" ref="G52:H52" si="20">SUM(G45:G51)</f>
        <v>0</v>
      </c>
      <c r="H52" s="67">
        <f t="shared" si="20"/>
        <v>85038.98</v>
      </c>
      <c r="I52" s="88"/>
      <c r="J52" s="95"/>
    </row>
    <row r="53" customHeight="1" spans="1:10">
      <c r="A53" s="65"/>
      <c r="B53" s="66" t="s">
        <v>45</v>
      </c>
      <c r="C53" s="67">
        <f>SUM(C52,C44,C40,C37,C32,C27,C24,C21,C16,C13)</f>
        <v>81000</v>
      </c>
      <c r="D53" s="67">
        <f t="shared" ref="D53:H53" si="21">SUM(D52,D44,D40,D37,D32,D27,D24,D21,D16,D13)</f>
        <v>1</v>
      </c>
      <c r="E53" s="67">
        <f t="shared" si="21"/>
        <v>81000</v>
      </c>
      <c r="F53" s="67">
        <f t="shared" si="21"/>
        <v>85038.98</v>
      </c>
      <c r="G53" s="67">
        <f t="shared" si="21"/>
        <v>0</v>
      </c>
      <c r="H53" s="67">
        <f t="shared" si="21"/>
        <v>85038.98</v>
      </c>
      <c r="I53" s="88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81000</v>
      </c>
      <c r="B58" s="79"/>
      <c r="C58" s="79">
        <f>H53</f>
        <v>85038.98</v>
      </c>
      <c r="D58" s="79"/>
      <c r="E58" s="79">
        <f>F53</f>
        <v>85038.98</v>
      </c>
      <c r="F58" s="79"/>
      <c r="G58" s="79">
        <f>G53</f>
        <v>0</v>
      </c>
      <c r="H58" s="79"/>
      <c r="I58" s="98">
        <f>A58-C58</f>
        <v>-4038.98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2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2017-10-26T12:36:26Z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