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<sst xmlns="http://schemas.openxmlformats.org/spreadsheetml/2006/main" count="95">
  <si>
    <t>【借款报销单】</t>
  </si>
  <si>
    <t>团号：HMQA-180726-BAK711</t>
  </si>
  <si>
    <t>会议日期：2018/07/26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</si>
  <si>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</si>
  <si>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</si>
  <si>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</si>
  <si>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</si>
  <si>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</si>
  <si>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</si>
  <si>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</si>
  <si>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</si>
  <si>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</si>
  <si>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</si>
  <si>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</si>
  <si>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</si>
  <si>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</si>
  <si>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</si>
  <si>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</si>
  <si>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</si>
  <si>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</si>
  <si>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</si>
  <si>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</si>
  <si>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</si>
  <si>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</si>
  <si>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</si>
  <si>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</si>
  <si>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</si>
  <si>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</si>
  <si>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</si>
  <si>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</si>
  <si>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</si>
  <si>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</si>
  <si>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</si>
  <si>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</si>
  <si>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</si>
  <si>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</si>
  <si>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</si>
  <si>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</si>
  <si>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</si>
  <si>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</si>
  <si>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</si>
  <si>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</si>
  <si>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</si>
  <si>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</si>
  <si>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</si>
  <si>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</si>
  <si>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</si>
  <si>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</si>
  <si>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</si>
  <si>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</si>
  <si>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</si>
  <si>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</si>
  <si>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</si>
  <si>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</si>
  <si>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</si>
  <si>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</si>
  <si>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</si>
  <si>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</si>
  <si>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</si>
  <si>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</si>
  <si>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</si>
  <si>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</si>
  <si>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</si>
  <si>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</si>
  <si>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</si>
  <si>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</si>
  <si>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2017年5月18-21日</t>
  </si>
  <si>
    <t>报销日期:</t>
  </si>
  <si>
    <t>团号:</t>
  </si>
  <si>
    <t>KMQ-1705-A18CGZ711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</si>
  <si>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</si>
  <si>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</si>
  <si>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</si>
  <si>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</si>
  <si>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</si>
  <si>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</si>
  <si>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</si>
  <si>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</si>
  <si>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</si>
  <si>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</si>
  <si>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</si>
  <si>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</si>
  <si>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</si>
  <si>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</si>
  <si>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</si>
  <si>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</si>
  <si>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</si>
  <si>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</si>
  <si>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</si>
  <si>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</si>
  <si>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</si>
  <si>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</si>
  <si>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</si>
  <si>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2017年5月18-19日</t>
  </si>
  <si>
    <t>2017年5月20-21日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</si>
</sst>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2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2" borderId="18" applyNumberFormat="0" applyAlignment="0" applyProtection="0">
      <alignment vertical="center"/>
    </xf>
    <xf numFmtId="0" fontId="28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I62" sqref="I62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538</v>
      </c>
      <c r="G8" s="65"/>
      <c r="H8" s="65">
        <f t="shared" ref="H8:H45" si="0">F8+G8</f>
        <v>538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538</v>
      </c>
      <c r="G13" s="69">
        <f t="shared" ref="G13:H13" si="1">SUM(G8:G12)</f>
        <v>0</v>
      </c>
      <c r="H13" s="69">
        <f t="shared" si="1"/>
        <v>538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5280</v>
      </c>
      <c r="G22" s="65">
        <v>0</v>
      </c>
      <c r="H22" s="65">
        <f t="shared" si="0"/>
        <v>5280</v>
      </c>
      <c r="I22" s="86"/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5280</v>
      </c>
      <c r="G24" s="69">
        <f t="shared" ref="G24:H24" si="7">SUM(G22:G23)</f>
        <v>0</v>
      </c>
      <c r="H24" s="69">
        <f t="shared" si="7"/>
        <v>5280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32</v>
      </c>
      <c r="J28" s="87" t="s">
        <v>33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34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35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36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37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39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40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42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43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44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45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46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5818</v>
      </c>
      <c r="G53" s="69">
        <f t="shared" si="22"/>
        <v>0</v>
      </c>
      <c r="H53" s="69">
        <f t="shared" si="22"/>
        <v>5818</v>
      </c>
      <c r="I53" s="89"/>
      <c r="J53" s="97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98" t="s">
        <v>51</v>
      </c>
    </row>
    <row r="58" customHeight="1" spans="1:9">
      <c r="A58" s="80">
        <f>E53</f>
        <v>0</v>
      </c>
      <c r="B58" s="81"/>
      <c r="C58" s="81">
        <f>H53</f>
        <v>5818</v>
      </c>
      <c r="D58" s="81"/>
      <c r="E58" s="81">
        <f>F53</f>
        <v>5818</v>
      </c>
      <c r="F58" s="81"/>
      <c r="G58" s="81">
        <f>G53</f>
        <v>0</v>
      </c>
      <c r="H58" s="81"/>
      <c r="I58" s="99">
        <f>A58-C58</f>
        <v>-5818</v>
      </c>
    </row>
    <row r="60" customHeight="1" spans="1:9">
      <c r="A60" s="82" t="s">
        <v>52</v>
      </c>
      <c r="B60" s="83" t="s">
        <v>53</v>
      </c>
      <c r="C60" s="84" t="s">
        <v>54</v>
      </c>
      <c r="D60" s="82"/>
      <c r="E60" s="82" t="s">
        <v>55</v>
      </c>
      <c r="F60" s="82"/>
      <c r="G60" s="82" t="s">
        <v>56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M35" sqref="M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58</v>
      </c>
      <c r="E5" s="6"/>
      <c r="F5" s="7" t="s">
        <v>53</v>
      </c>
      <c r="G5" s="7"/>
      <c r="H5" s="6" t="s">
        <v>59</v>
      </c>
      <c r="I5" s="5"/>
      <c r="J5" s="7" t="s">
        <v>60</v>
      </c>
      <c r="K5" s="37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8"/>
    </row>
    <row r="7" ht="20.1" customHeight="1" spans="2:11">
      <c r="B7" s="8"/>
      <c r="C7" s="9"/>
      <c r="D7" s="10" t="s">
        <v>65</v>
      </c>
      <c r="E7" s="10"/>
      <c r="F7" s="12" t="s">
        <v>66</v>
      </c>
      <c r="G7" s="11"/>
      <c r="H7" s="10" t="s">
        <v>67</v>
      </c>
      <c r="I7" s="39"/>
      <c r="J7" s="12">
        <v>43273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68</v>
      </c>
      <c r="I8" s="40"/>
      <c r="J8" s="16" t="s">
        <v>69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70</v>
      </c>
      <c r="E10" s="20" t="s">
        <v>71</v>
      </c>
      <c r="F10" s="21"/>
      <c r="G10" s="22" t="s">
        <v>72</v>
      </c>
      <c r="H10" s="21" t="s">
        <v>73</v>
      </c>
      <c r="I10" s="20" t="s">
        <v>74</v>
      </c>
      <c r="J10" s="21"/>
      <c r="K10" s="22" t="s">
        <v>75</v>
      </c>
    </row>
    <row r="11" ht="20.1" customHeight="1" spans="2:11">
      <c r="B11" s="23">
        <v>1</v>
      </c>
      <c r="C11" s="24"/>
      <c r="D11" s="25" t="s">
        <v>76</v>
      </c>
      <c r="E11" s="23" t="s">
        <v>77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2"/>
      <c r="J12" s="43"/>
      <c r="K12" s="44" t="s">
        <v>79</v>
      </c>
    </row>
    <row r="13" ht="20.1" customHeight="1" spans="2:11">
      <c r="B13" s="23">
        <v>3</v>
      </c>
      <c r="C13" s="24"/>
      <c r="D13" s="27"/>
      <c r="E13" s="23" t="s">
        <v>80</v>
      </c>
      <c r="F13" s="24"/>
      <c r="G13" s="26">
        <v>0</v>
      </c>
      <c r="H13" s="26"/>
      <c r="I13" s="42"/>
      <c r="J13" s="43"/>
      <c r="K13" s="44" t="s">
        <v>81</v>
      </c>
    </row>
    <row r="14" ht="20.1" customHeight="1" spans="2:11">
      <c r="B14" s="23">
        <v>4</v>
      </c>
      <c r="C14" s="24"/>
      <c r="D14" s="27"/>
      <c r="E14" s="23" t="s">
        <v>82</v>
      </c>
      <c r="F14" s="24"/>
      <c r="G14" s="26">
        <v>0</v>
      </c>
      <c r="H14" s="26"/>
      <c r="I14" s="42"/>
      <c r="J14" s="43"/>
      <c r="K14" s="44" t="s">
        <v>83</v>
      </c>
    </row>
    <row r="15" ht="20.1" customHeight="1" spans="2:11">
      <c r="B15" s="23">
        <v>5</v>
      </c>
      <c r="C15" s="24"/>
      <c r="D15" s="25" t="s">
        <v>43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73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 t="s">
        <v>53</v>
      </c>
      <c r="E23" s="17"/>
      <c r="F23" s="17" t="s">
        <v>54</v>
      </c>
      <c r="G23" s="17" t="s">
        <v>87</v>
      </c>
      <c r="H23" s="17"/>
      <c r="I23" s="17"/>
      <c r="J23" s="17" t="s">
        <v>56</v>
      </c>
      <c r="K23" s="17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 t="str">
        <f>F5</f>
        <v>唐诗琳</v>
      </c>
      <c r="G28" s="7"/>
      <c r="H28" s="6" t="s">
        <v>59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61</v>
      </c>
      <c r="E29" s="10"/>
      <c r="F29" s="11" t="str">
        <f>F6</f>
        <v>广州</v>
      </c>
      <c r="G29" s="11"/>
      <c r="H29" s="10" t="s">
        <v>63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65</v>
      </c>
      <c r="E30" s="10"/>
      <c r="F30" s="11" t="str">
        <f>F7</f>
        <v>2017年5月18-21日</v>
      </c>
      <c r="G30" s="11"/>
      <c r="H30" s="10" t="s">
        <v>67</v>
      </c>
      <c r="I30" s="39"/>
      <c r="J30" s="12">
        <f>J7</f>
        <v>43273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68</v>
      </c>
      <c r="I31" s="40"/>
      <c r="J31" s="16" t="str">
        <f>J8</f>
        <v>KMQ-1705-A18CGZ711</v>
      </c>
      <c r="K31" s="41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46</v>
      </c>
      <c r="J33" s="26"/>
      <c r="K33" s="50" t="s">
        <v>75</v>
      </c>
    </row>
    <row r="34" ht="20.1" customHeight="1" spans="2:11">
      <c r="B34" s="28">
        <v>1</v>
      </c>
      <c r="C34" s="28"/>
      <c r="D34" s="34" t="s">
        <v>62</v>
      </c>
      <c r="E34" s="35" t="s">
        <v>93</v>
      </c>
      <c r="F34" s="28"/>
      <c r="G34" s="26">
        <v>100</v>
      </c>
      <c r="H34" s="26">
        <v>2</v>
      </c>
      <c r="I34" s="42">
        <f>G34*H34</f>
        <v>200</v>
      </c>
      <c r="J34" s="43"/>
      <c r="K34" s="51"/>
    </row>
    <row r="35" ht="20.1" customHeight="1" spans="2:11">
      <c r="B35" s="28">
        <v>2</v>
      </c>
      <c r="C35" s="28"/>
      <c r="D35" s="34" t="s">
        <v>62</v>
      </c>
      <c r="E35" s="35" t="s">
        <v>94</v>
      </c>
      <c r="F35" s="28"/>
      <c r="G35" s="26">
        <v>200</v>
      </c>
      <c r="H35" s="26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>
        <v>2</v>
      </c>
      <c r="I36" s="42">
        <f t="shared" si="0"/>
        <v>0</v>
      </c>
      <c r="J36" s="43"/>
      <c r="K36" s="51"/>
    </row>
    <row r="37" ht="20.1" customHeight="1" spans="2:11">
      <c r="B37" s="20" t="s">
        <v>46</v>
      </c>
      <c r="C37" s="30"/>
      <c r="D37" s="30"/>
      <c r="E37" s="30"/>
      <c r="F37" s="21"/>
      <c r="G37" s="31"/>
      <c r="H37" s="31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7" t="s">
        <v>86</v>
      </c>
      <c r="C38" s="17"/>
      <c r="D38" s="17"/>
      <c r="E38" s="17"/>
      <c r="F38" s="17" t="s">
        <v>54</v>
      </c>
      <c r="G38" s="17" t="s">
        <v>87</v>
      </c>
      <c r="H38" s="17"/>
      <c r="I38" s="17"/>
      <c r="J38" s="17" t="s">
        <v>56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2018-08-15T14:11:33Z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