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300" windowHeight="9090"/>
  </bookViews>
  <sheets>
    <sheet name="法国" sheetId="12" r:id="rId1"/>
  </sheets>
  <definedNames>
    <definedName name="_xlnm.Print_Area" localSheetId="0">法国!$A$1:$J$45</definedName>
  </definedNames>
  <calcPr calcId="144525"/>
</workbook>
</file>

<file path=xl/calcChain.xml><?xml version="1.0" encoding="utf-8"?>
<calcChain xmlns="http://schemas.openxmlformats.org/spreadsheetml/2006/main">
  <c r="I42" i="12" l="1"/>
  <c r="I43" i="12"/>
  <c r="I14" i="12" l="1"/>
  <c r="F20" i="12" l="1"/>
  <c r="I38" i="12" l="1"/>
  <c r="I15" i="12" l="1"/>
  <c r="I16" i="12" l="1"/>
  <c r="I40" i="12"/>
  <c r="F21" i="12" l="1"/>
  <c r="I21" i="12" s="1"/>
  <c r="F22" i="12"/>
  <c r="I22" i="12" s="1"/>
  <c r="F23" i="12"/>
  <c r="I23" i="12" s="1"/>
  <c r="F32" i="12"/>
  <c r="I32" i="12" s="1"/>
  <c r="F31" i="12"/>
  <c r="I31" i="12" s="1"/>
  <c r="F35" i="12"/>
  <c r="I35" i="12" s="1"/>
  <c r="F27" i="12"/>
  <c r="I27" i="12" s="1"/>
  <c r="I28" i="12" s="1"/>
  <c r="F29" i="12"/>
  <c r="I29" i="12" s="1"/>
  <c r="F25" i="12"/>
  <c r="I25" i="12" s="1"/>
  <c r="I20" i="12"/>
  <c r="I17" i="12"/>
  <c r="I18" i="12"/>
  <c r="I34" i="12"/>
  <c r="I37" i="12"/>
  <c r="I39" i="12"/>
  <c r="I24" i="12" l="1"/>
  <c r="I41" i="12"/>
  <c r="I33" i="12"/>
  <c r="I36" i="12"/>
  <c r="I30" i="12"/>
  <c r="I26" i="12"/>
  <c r="I19" i="12"/>
  <c r="I44" i="12" l="1"/>
  <c r="I45" i="12" s="1"/>
  <c r="G11" i="12" l="1"/>
</calcChain>
</file>

<file path=xl/sharedStrings.xml><?xml version="1.0" encoding="utf-8"?>
<sst xmlns="http://schemas.openxmlformats.org/spreadsheetml/2006/main" count="112" uniqueCount="83">
  <si>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</si>
  <si>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</si>
  <si>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</si>
  <si>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</si>
  <si>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</si>
  <si>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</si>
  <si>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</si>
  <si>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</si>
  <si>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税</t>
  </si>
  <si>
    <t>通用货币＝人民币</t>
    <rPh sb="0" eb="2">
      <t>ツウヨウ</t>
    </rPh>
    <rPh sb="5" eb="8">
      <t>ジンミンゲン</t>
    </rPh>
    <phoneticPr fontId="15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</si>
  <si>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5"/>
  </si>
  <si>
    <t>件　　　 名：</t>
    <phoneticPr fontId="15"/>
  </si>
  <si>
    <t>合 計 金 額：</t>
    <phoneticPr fontId="15"/>
  </si>
  <si>
    <t>人民币单价</t>
    <phoneticPr fontId="3" type="noConversion"/>
  </si>
  <si>
    <t>酒店</t>
    <phoneticPr fontId="3" type="noConversion"/>
  </si>
  <si>
    <t>——</t>
    <phoneticPr fontId="3" type="noConversion"/>
  </si>
  <si>
    <t>元/人</t>
    <phoneticPr fontId="3" type="noConversion"/>
  </si>
  <si>
    <t>用车</t>
    <phoneticPr fontId="3" type="noConversion"/>
  </si>
  <si>
    <t>机票</t>
    <phoneticPr fontId="3" type="noConversion"/>
  </si>
  <si>
    <t>境外段</t>
    <phoneticPr fontId="3" type="noConversion"/>
  </si>
  <si>
    <t>国内段</t>
    <phoneticPr fontId="3" type="noConversion"/>
  </si>
  <si>
    <t>境外酒店</t>
    <phoneticPr fontId="3" type="noConversion"/>
  </si>
  <si>
    <t>D1</t>
    <phoneticPr fontId="3" type="noConversion"/>
  </si>
  <si>
    <t>Total小计</t>
    <phoneticPr fontId="3" type="noConversion"/>
  </si>
  <si>
    <t>境外</t>
    <phoneticPr fontId="3" type="noConversion"/>
  </si>
  <si>
    <t>旅游</t>
    <phoneticPr fontId="3" type="noConversion"/>
  </si>
  <si>
    <t>领队</t>
    <phoneticPr fontId="3" type="noConversion"/>
  </si>
  <si>
    <t>工资</t>
    <phoneticPr fontId="3" type="noConversion"/>
  </si>
  <si>
    <t>领队工资</t>
    <phoneticPr fontId="3" type="noConversion"/>
  </si>
  <si>
    <t>其他</t>
    <phoneticPr fontId="3" type="noConversion"/>
  </si>
  <si>
    <t>签证费</t>
    <phoneticPr fontId="3" type="noConversion"/>
  </si>
  <si>
    <t>保险</t>
    <phoneticPr fontId="3" type="noConversion"/>
  </si>
  <si>
    <t>意外保险费</t>
    <phoneticPr fontId="3" type="noConversion"/>
  </si>
  <si>
    <t>服务费</t>
    <phoneticPr fontId="3" type="noConversion"/>
  </si>
  <si>
    <t>签证</t>
    <phoneticPr fontId="3" type="noConversion"/>
  </si>
  <si>
    <t>门票</t>
    <phoneticPr fontId="3" type="noConversion"/>
  </si>
  <si>
    <t>住宿+餐+交通</t>
    <phoneticPr fontId="3" type="noConversion"/>
  </si>
  <si>
    <t>元/天</t>
    <phoneticPr fontId="3" type="noConversion"/>
  </si>
  <si>
    <t>预   算   书</t>
    <rPh sb="1" eb="2">
      <t>メ</t>
    </rPh>
    <rPh sb="3" eb="4">
      <t>カイ</t>
    </rPh>
    <phoneticPr fontId="15"/>
  </si>
  <si>
    <t>全款的6%（增值税普通发票）</t>
    <phoneticPr fontId="3" type="noConversion"/>
  </si>
  <si>
    <t>用餐</t>
    <phoneticPr fontId="3" type="noConversion"/>
  </si>
  <si>
    <t>欧元</t>
    <phoneticPr fontId="3" type="noConversion"/>
  </si>
  <si>
    <t>55座大巴</t>
    <phoneticPr fontId="3" type="noConversion"/>
  </si>
  <si>
    <t>法国境内</t>
    <phoneticPr fontId="3" type="noConversion"/>
  </si>
  <si>
    <t>导游+司机</t>
    <phoneticPr fontId="3" type="noConversion"/>
  </si>
  <si>
    <t>法国签证费</t>
    <phoneticPr fontId="3" type="noConversion"/>
  </si>
  <si>
    <t>导游 1名 ，司机1名。</t>
    <phoneticPr fontId="3" type="noConversion"/>
  </si>
  <si>
    <t>导游(含工资&amp;小费&amp;用餐&amp;住宿)</t>
    <phoneticPr fontId="3" type="noConversion"/>
  </si>
  <si>
    <t>总额（含税含服务费）</t>
    <phoneticPr fontId="3" type="noConversion"/>
  </si>
  <si>
    <t>D2</t>
  </si>
  <si>
    <t>D3</t>
  </si>
  <si>
    <t>D4</t>
  </si>
  <si>
    <t>元/个</t>
    <phoneticPr fontId="23" type="noConversion"/>
  </si>
  <si>
    <t>移动wifi</t>
    <phoneticPr fontId="23" type="noConversion"/>
  </si>
  <si>
    <t>19元/天/台</t>
    <phoneticPr fontId="23" type="noConversion"/>
  </si>
  <si>
    <t>元/场</t>
    <phoneticPr fontId="3" type="noConversion"/>
  </si>
  <si>
    <t>面签陪同人员</t>
    <phoneticPr fontId="3" type="noConversion"/>
  </si>
  <si>
    <t>元/次</t>
    <phoneticPr fontId="3" type="noConversion"/>
  </si>
  <si>
    <t>国内集合</t>
    <phoneticPr fontId="3" type="noConversion"/>
  </si>
  <si>
    <t>领队费用不计入服务费</t>
    <phoneticPr fontId="3" type="noConversion"/>
  </si>
  <si>
    <t>境外用餐</t>
    <phoneticPr fontId="3" type="noConversion"/>
  </si>
  <si>
    <t>两顿特色餐+三顿西餐+六顿中餐</t>
    <phoneticPr fontId="3" type="noConversion"/>
  </si>
  <si>
    <t>上海往返经济舱</t>
    <phoneticPr fontId="3" type="noConversion"/>
  </si>
  <si>
    <t>会议室</t>
    <phoneticPr fontId="3" type="noConversion"/>
  </si>
  <si>
    <t>上海浦东机场</t>
    <phoneticPr fontId="3" type="noConversion"/>
  </si>
  <si>
    <t>晚餐</t>
    <phoneticPr fontId="3" type="noConversion"/>
  </si>
  <si>
    <t>元/人</t>
    <phoneticPr fontId="3" type="noConversion"/>
  </si>
  <si>
    <t>机场用简餐</t>
    <phoneticPr fontId="3" type="noConversion"/>
  </si>
  <si>
    <t>元/间</t>
    <phoneticPr fontId="3" type="noConversion"/>
  </si>
  <si>
    <t>卢浮宫</t>
    <phoneticPr fontId="3" type="noConversion"/>
  </si>
  <si>
    <t>研修项目</t>
    <phoneticPr fontId="3" type="noConversion"/>
  </si>
  <si>
    <t>北京往返上海机票</t>
    <phoneticPr fontId="3" type="noConversion"/>
  </si>
  <si>
    <t>上海-巴黎往返机票</t>
    <phoneticPr fontId="3" type="noConversion"/>
  </si>
  <si>
    <t>北京-上海</t>
    <phoneticPr fontId="3" type="noConversion"/>
  </si>
  <si>
    <t>巴黎(一人一间)</t>
    <phoneticPr fontId="3" type="noConversion"/>
  </si>
  <si>
    <t>5日*1辆车 全团42人均摊费用</t>
    <phoneticPr fontId="3" type="noConversion"/>
  </si>
  <si>
    <t>全团42人均摊费用</t>
    <phoneticPr fontId="3" type="noConversion"/>
  </si>
  <si>
    <t>索邦大学讲座+巴黎春天营销课+手工制作香水+雷克萨斯经销店研修</t>
    <phoneticPr fontId="3" type="noConversion"/>
  </si>
  <si>
    <t>6天*2人 全团42人均摊费用</t>
    <phoneticPr fontId="3" type="noConversion"/>
  </si>
  <si>
    <t>2人一间 全团42人均摊费用</t>
    <phoneticPr fontId="3" type="noConversion"/>
  </si>
  <si>
    <t>以上总费用的10%</t>
    <phoneticPr fontId="3" type="noConversion"/>
  </si>
  <si>
    <t>致：捷客斯（上海）贸易有限公司北京分公司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5"/>
  </si>
  <si>
    <t>法国研修-报价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</si>
</sst>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#,##0.00_);[Red]\(#,##0.0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4" fillId="0" borderId="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2" fillId="0" borderId="0"/>
    <xf numFmtId="43" fontId="1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6" fillId="0" borderId="0" xfId="1" applyFont="1" applyBorder="1" applyAlignment="1" applyProtection="1"/>
    <xf numFmtId="0" fontId="16" fillId="0" borderId="0" xfId="1" applyNumberFormat="1" applyFont="1" applyBorder="1" applyAlignment="1" applyProtection="1"/>
    <xf numFmtId="0" fontId="17" fillId="0" borderId="0" xfId="1" applyFont="1" applyFill="1" applyBorder="1" applyAlignment="1" applyProtection="1">
      <alignment horizontal="left"/>
    </xf>
    <xf numFmtId="0" fontId="16" fillId="0" borderId="0" xfId="1" applyFont="1" applyBorder="1" applyAlignment="1" applyProtection="1">
      <alignment horizontal="left"/>
    </xf>
    <xf numFmtId="0" fontId="16" fillId="0" borderId="2" xfId="1" applyFont="1" applyBorder="1" applyAlignment="1" applyProtection="1"/>
    <xf numFmtId="0" fontId="16" fillId="0" borderId="0" xfId="1" applyFont="1" applyBorder="1" applyAlignment="1" applyProtection="1">
      <alignment horizontal="right"/>
    </xf>
    <xf numFmtId="0" fontId="18" fillId="0" borderId="2" xfId="1" applyFont="1" applyBorder="1" applyAlignment="1" applyProtection="1">
      <alignment horizontal="center"/>
    </xf>
    <xf numFmtId="178" fontId="16" fillId="0" borderId="0" xfId="1" applyNumberFormat="1" applyFont="1" applyBorder="1" applyAlignment="1" applyProtection="1">
      <alignment horizontal="center"/>
    </xf>
    <xf numFmtId="38" fontId="16" fillId="0" borderId="0" xfId="7" applyNumberFormat="1" applyFont="1" applyAlignment="1">
      <alignment horizontal="center"/>
    </xf>
    <xf numFmtId="38" fontId="16" fillId="0" borderId="0" xfId="7" applyNumberFormat="1" applyFont="1" applyAlignment="1">
      <alignment horizontal="right"/>
    </xf>
    <xf numFmtId="38" fontId="16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left" vertical="center" wrapText="1"/>
      <protection hidden="1"/>
    </xf>
    <xf numFmtId="178" fontId="8" fillId="2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176" fontId="9" fillId="2" borderId="5" xfId="4" applyNumberFormat="1" applyFont="1" applyFill="1" applyBorder="1" applyAlignment="1" applyProtection="1">
      <alignment horizontal="right" vertical="center" wrapText="1"/>
      <protection hidden="1"/>
    </xf>
    <xf numFmtId="176" fontId="8" fillId="2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vertical="center" wrapText="1"/>
      <protection hidden="1"/>
    </xf>
    <xf numFmtId="178" fontId="8" fillId="2" borderId="8" xfId="4" applyNumberFormat="1" applyFont="1" applyFill="1" applyBorder="1" applyAlignment="1" applyProtection="1">
      <alignment horizontal="center" vertical="center" wrapText="1"/>
      <protection hidden="1"/>
    </xf>
    <xf numFmtId="176" fontId="9" fillId="5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4" applyFont="1" applyFill="1" applyBorder="1" applyAlignment="1" applyProtection="1">
      <alignment horizontal="left" vertical="center" wrapText="1"/>
      <protection hidden="1"/>
    </xf>
    <xf numFmtId="176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1" fillId="3" borderId="5" xfId="4" applyFont="1" applyFill="1" applyBorder="1" applyAlignment="1" applyProtection="1">
      <alignment horizontal="left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176" fontId="8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4" applyFont="1" applyFill="1" applyBorder="1" applyAlignment="1" applyProtection="1">
      <alignment horizontal="left" vertical="center" wrapText="1"/>
      <protection hidden="1"/>
    </xf>
    <xf numFmtId="0" fontId="9" fillId="6" borderId="5" xfId="4" applyFont="1" applyFill="1" applyBorder="1" applyAlignment="1" applyProtection="1">
      <alignment horizontal="left" vertical="center" wrapText="1"/>
      <protection hidden="1"/>
    </xf>
    <xf numFmtId="177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6" fillId="0" borderId="0" xfId="4" applyFont="1" applyFill="1" applyProtection="1">
      <alignment vertical="center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21" fillId="2" borderId="5" xfId="4" applyFont="1" applyFill="1" applyBorder="1" applyAlignment="1" applyProtection="1">
      <alignment horizontal="left" vertical="center" wrapText="1"/>
      <protection hidden="1"/>
    </xf>
    <xf numFmtId="0" fontId="8" fillId="5" borderId="10" xfId="4" applyFont="1" applyFill="1" applyBorder="1" applyAlignment="1" applyProtection="1">
      <alignment horizontal="center" vertical="center" wrapText="1"/>
      <protection hidden="1"/>
    </xf>
    <xf numFmtId="0" fontId="8" fillId="5" borderId="9" xfId="4" applyFont="1" applyFill="1" applyBorder="1" applyAlignment="1" applyProtection="1">
      <alignment horizontal="center" vertical="center" wrapText="1"/>
      <protection hidden="1"/>
    </xf>
    <xf numFmtId="0" fontId="8" fillId="5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vertical="center" wrapText="1"/>
      <protection hidden="1"/>
    </xf>
    <xf numFmtId="0" fontId="24" fillId="2" borderId="0" xfId="4" applyFont="1" applyFill="1" applyProtection="1">
      <alignment vertical="center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178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176" fontId="8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11" xfId="4" applyFont="1" applyFill="1" applyBorder="1" applyAlignment="1" applyProtection="1">
      <alignment horizontal="center" vertical="center" wrapText="1"/>
      <protection hidden="1"/>
    </xf>
    <xf numFmtId="0" fontId="8" fillId="2" borderId="8" xfId="4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Border="1" applyAlignment="1" applyProtection="1">
      <alignment horizontal="center"/>
    </xf>
    <xf numFmtId="14" fontId="16" fillId="0" borderId="0" xfId="7" applyNumberFormat="1" applyFont="1" applyAlignment="1">
      <alignment horizontal="right"/>
    </xf>
    <xf numFmtId="6" fontId="19" fillId="0" borderId="9" xfId="7" applyNumberFormat="1" applyFont="1" applyBorder="1" applyAlignment="1">
      <alignment horizontal="lef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10" xfId="4" applyFont="1" applyFill="1" applyBorder="1" applyAlignment="1" applyProtection="1">
      <alignment horizontal="center" vertical="center" wrapText="1"/>
      <protection hidden="1"/>
    </xf>
    <xf numFmtId="0" fontId="8" fillId="2" borderId="4" xfId="4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left" vertical="center" wrapText="1"/>
      <protection hidden="1"/>
    </xf>
    <xf numFmtId="0" fontId="8" fillId="0" borderId="13" xfId="0" applyFont="1" applyFill="1" applyBorder="1" applyAlignment="1" applyProtection="1">
      <alignment horizontal="left" vertical="center" wrapText="1"/>
      <protection hidden="1"/>
    </xf>
    <xf numFmtId="0" fontId="8" fillId="0" borderId="14" xfId="0" applyFont="1" applyFill="1" applyBorder="1" applyAlignment="1" applyProtection="1">
      <alignment horizontal="left" vertical="center" wrapText="1"/>
      <protection hidden="1"/>
    </xf>
    <xf numFmtId="0" fontId="8" fillId="0" borderId="15" xfId="0" applyFont="1" applyFill="1" applyBorder="1" applyAlignment="1" applyProtection="1">
      <alignment horizontal="left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177" fontId="10" fillId="3" borderId="10" xfId="4" applyNumberFormat="1" applyFont="1" applyFill="1" applyBorder="1" applyAlignment="1" applyProtection="1">
      <alignment horizontal="center" vertical="center" wrapText="1"/>
      <protection hidden="1"/>
    </xf>
    <xf numFmtId="177" fontId="10" fillId="3" borderId="9" xfId="4" applyNumberFormat="1" applyFont="1" applyFill="1" applyBorder="1" applyAlignment="1" applyProtection="1">
      <alignment horizontal="center" vertical="center" wrapText="1"/>
      <protection hidden="1"/>
    </xf>
    <xf numFmtId="177" fontId="10" fillId="3" borderId="4" xfId="4" applyNumberFormat="1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10" fillId="3" borderId="10" xfId="4" applyFont="1" applyFill="1" applyBorder="1" applyAlignment="1" applyProtection="1">
      <alignment horizontal="center" vertical="center" wrapText="1"/>
      <protection hidden="1"/>
    </xf>
    <xf numFmtId="0" fontId="10" fillId="3" borderId="9" xfId="4" applyFont="1" applyFill="1" applyBorder="1" applyAlignment="1" applyProtection="1">
      <alignment horizontal="center" vertical="center" wrapText="1"/>
      <protection hidden="1"/>
    </xf>
    <xf numFmtId="0" fontId="10" fillId="3" borderId="4" xfId="4" applyFont="1" applyFill="1" applyBorder="1" applyAlignment="1" applyProtection="1">
      <alignment horizontal="center" vertical="center" wrapText="1"/>
      <protection hidden="1"/>
    </xf>
    <xf numFmtId="178" fontId="22" fillId="3" borderId="5" xfId="4" applyNumberFormat="1" applyFont="1" applyFill="1" applyBorder="1" applyAlignment="1" applyProtection="1">
      <alignment horizontal="right" vertical="center" wrapText="1"/>
      <protection hidden="1"/>
    </xf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190500</xdr:rowOff>
    </xdr:from>
    <xdr:to>
      <xdr:col>9</xdr:col>
      <xdr:colOff>581025</xdr:colOff>
      <xdr:row>30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38</xdr:row>
      <xdr:rowOff>0</xdr:rowOff>
    </xdr:from>
    <xdr:to>
      <xdr:col>9</xdr:col>
      <xdr:colOff>180975</xdr:colOff>
      <xdr:row>38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38</xdr:row>
      <xdr:rowOff>0</xdr:rowOff>
    </xdr:from>
    <xdr:to>
      <xdr:col>9</xdr:col>
      <xdr:colOff>523875</xdr:colOff>
      <xdr:row>38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38</xdr:row>
      <xdr:rowOff>95250</xdr:rowOff>
    </xdr:from>
    <xdr:to>
      <xdr:col>9</xdr:col>
      <xdr:colOff>495300</xdr:colOff>
      <xdr:row>39</xdr:row>
      <xdr:rowOff>66675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104775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104775</xdr:rowOff>
    </xdr:to>
    <xdr:sp macro="" textlink="">
      <xdr:nvSpPr>
        <xdr:cNvPr id="3807" name="Text Box 1305"/>
        <xdr:cNvSpPr txBox="1">
          <a:spLocks noChangeArrowheads="1"/>
        </xdr:cNvSpPr>
      </xdr:nvSpPr>
      <xdr:spPr bwMode="auto">
        <a:xfrm>
          <a:off x="9639300" y="82105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190500</xdr:rowOff>
    </xdr:from>
    <xdr:to>
      <xdr:col>9</xdr:col>
      <xdr:colOff>581025</xdr:colOff>
      <xdr:row>30</xdr:row>
      <xdr:rowOff>152400</xdr:rowOff>
    </xdr:to>
    <xdr:sp macro="" textlink="">
      <xdr:nvSpPr>
        <xdr:cNvPr id="3817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32</xdr:row>
      <xdr:rowOff>190500</xdr:rowOff>
    </xdr:from>
    <xdr:to>
      <xdr:col>9</xdr:col>
      <xdr:colOff>581025</xdr:colOff>
      <xdr:row>33</xdr:row>
      <xdr:rowOff>152400</xdr:rowOff>
    </xdr:to>
    <xdr:sp macro="" textlink="">
      <xdr:nvSpPr>
        <xdr:cNvPr id="3818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32</xdr:row>
      <xdr:rowOff>190500</xdr:rowOff>
    </xdr:from>
    <xdr:to>
      <xdr:col>9</xdr:col>
      <xdr:colOff>581025</xdr:colOff>
      <xdr:row>33</xdr:row>
      <xdr:rowOff>152400</xdr:rowOff>
    </xdr:to>
    <xdr:sp macro="" textlink="">
      <xdr:nvSpPr>
        <xdr:cNvPr id="3819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30</xdr:row>
      <xdr:rowOff>190500</xdr:rowOff>
    </xdr:from>
    <xdr:to>
      <xdr:col>9</xdr:col>
      <xdr:colOff>581025</xdr:colOff>
      <xdr:row>31</xdr:row>
      <xdr:rowOff>152400</xdr:rowOff>
    </xdr:to>
    <xdr:sp macro="" textlink="">
      <xdr:nvSpPr>
        <xdr:cNvPr id="3820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30</xdr:row>
      <xdr:rowOff>190500</xdr:rowOff>
    </xdr:from>
    <xdr:to>
      <xdr:col>9</xdr:col>
      <xdr:colOff>581025</xdr:colOff>
      <xdr:row>31</xdr:row>
      <xdr:rowOff>152400</xdr:rowOff>
    </xdr:to>
    <xdr:sp macro="" textlink="">
      <xdr:nvSpPr>
        <xdr:cNvPr id="3821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133350</xdr:rowOff>
    </xdr:to>
    <xdr:sp macro="" textlink="">
      <xdr:nvSpPr>
        <xdr:cNvPr id="3822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40</xdr:row>
      <xdr:rowOff>0</xdr:rowOff>
    </xdr:from>
    <xdr:to>
      <xdr:col>9</xdr:col>
      <xdr:colOff>552450</xdr:colOff>
      <xdr:row>40</xdr:row>
      <xdr:rowOff>133350</xdr:rowOff>
    </xdr:to>
    <xdr:sp macro="" textlink="">
      <xdr:nvSpPr>
        <xdr:cNvPr id="3823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13" workbookViewId="0">
      <selection activeCell="I42" sqref="I42:I44"/>
    </sheetView>
  </sheetViews>
  <sheetFormatPr defaultRowHeight="15.75"/>
  <cols>
    <col min="1" max="1" width="8" style="47" customWidth="1"/>
    <col min="2" max="2" width="11.25" style="47" customWidth="1"/>
    <col min="3" max="3" width="11.375" style="47" customWidth="1"/>
    <col min="4" max="4" width="25.5" style="48" customWidth="1"/>
    <col min="5" max="5" width="16.875" style="49" customWidth="1"/>
    <col min="6" max="6" width="12.375" style="50" customWidth="1"/>
    <col min="7" max="7" width="10.375" style="51" customWidth="1"/>
    <col min="8" max="8" width="6.875" style="47" customWidth="1"/>
    <col min="9" max="9" width="20.25" style="50" customWidth="1"/>
    <col min="10" max="10" width="29.625" style="48" bestFit="1" customWidth="1"/>
    <col min="11" max="16384" width="9" style="13"/>
  </cols>
  <sheetData>
    <row r="1" spans="1:10" ht="22.5">
      <c r="A1" s="77" t="s">
        <v>38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14" customFormat="1">
      <c r="A2" s="78">
        <v>43344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4" customFormat="1" ht="21" customHeight="1">
      <c r="A3" s="1"/>
      <c r="B3" s="1"/>
      <c r="C3" s="1"/>
      <c r="D3" s="2"/>
      <c r="E3" s="8"/>
      <c r="H3" s="1"/>
      <c r="I3" s="9"/>
      <c r="J3" s="10"/>
    </row>
    <row r="4" spans="1:10" s="14" customFormat="1" ht="15.75" customHeight="1">
      <c r="A4" s="3" t="s">
        <v>81</v>
      </c>
      <c r="B4" s="3"/>
      <c r="C4" s="4"/>
      <c r="D4" s="2"/>
      <c r="E4" s="8"/>
      <c r="H4" s="1"/>
      <c r="I4" s="9"/>
      <c r="J4" s="11"/>
    </row>
    <row r="5" spans="1:10" s="14" customFormat="1" ht="15.75" customHeight="1">
      <c r="A5" s="1"/>
      <c r="B5" s="1"/>
      <c r="C5" s="1"/>
      <c r="D5" s="2"/>
      <c r="E5" s="8"/>
      <c r="H5" s="1"/>
      <c r="I5" s="9"/>
      <c r="J5" s="11"/>
    </row>
    <row r="6" spans="1:10" s="14" customFormat="1" ht="15.75" customHeight="1">
      <c r="A6" s="5"/>
      <c r="B6" s="1"/>
      <c r="C6" s="1"/>
      <c r="D6" s="2"/>
      <c r="E6" s="8"/>
      <c r="H6" s="1"/>
      <c r="I6" s="9"/>
      <c r="J6" s="11"/>
    </row>
    <row r="7" spans="1:10" s="14" customFormat="1" ht="10.5" customHeight="1">
      <c r="A7" s="1"/>
      <c r="B7" s="1"/>
      <c r="C7" s="1"/>
      <c r="D7" s="2"/>
      <c r="E7" s="8"/>
      <c r="H7" s="1"/>
      <c r="I7" s="9"/>
      <c r="J7" s="11"/>
    </row>
    <row r="8" spans="1:10" s="14" customFormat="1" ht="15.75" customHeight="1">
      <c r="A8" s="1" t="s">
        <v>10</v>
      </c>
      <c r="B8" s="1"/>
      <c r="C8" s="1"/>
      <c r="D8" s="1"/>
      <c r="E8" s="8"/>
      <c r="F8" s="1"/>
      <c r="G8" s="1"/>
      <c r="H8" s="1"/>
    </row>
    <row r="9" spans="1:10" s="14" customFormat="1" ht="6.75" customHeight="1">
      <c r="A9" s="1"/>
      <c r="B9" s="1"/>
      <c r="C9" s="1"/>
      <c r="D9" s="2"/>
      <c r="E9" s="8"/>
      <c r="F9" s="1"/>
      <c r="G9" s="9"/>
      <c r="H9" s="11"/>
    </row>
    <row r="10" spans="1:10" s="14" customFormat="1" ht="15.75" customHeight="1">
      <c r="A10" s="6"/>
      <c r="D10" s="6"/>
      <c r="E10" s="8"/>
      <c r="F10" s="6" t="s">
        <v>11</v>
      </c>
      <c r="G10" s="1" t="s">
        <v>82</v>
      </c>
      <c r="H10" s="7"/>
      <c r="I10" s="7"/>
    </row>
    <row r="11" spans="1:10" s="14" customFormat="1" ht="15.75" customHeight="1">
      <c r="A11" s="6"/>
      <c r="D11" s="6"/>
      <c r="E11" s="8"/>
      <c r="F11" s="6" t="s">
        <v>12</v>
      </c>
      <c r="G11" s="79">
        <f>I45</f>
        <v>25202.856800000001</v>
      </c>
      <c r="H11" s="79"/>
      <c r="I11" s="79"/>
    </row>
    <row r="12" spans="1:10" s="14" customFormat="1" ht="15.75" customHeight="1">
      <c r="A12" s="1"/>
      <c r="B12" s="1"/>
      <c r="C12" s="1"/>
      <c r="D12" s="2"/>
      <c r="E12" s="8"/>
      <c r="F12" s="1"/>
      <c r="J12" s="10" t="s">
        <v>9</v>
      </c>
    </row>
    <row r="13" spans="1:10" s="14" customFormat="1" ht="15.75" customHeight="1">
      <c r="A13" s="15" t="s">
        <v>0</v>
      </c>
      <c r="B13" s="80" t="s">
        <v>1</v>
      </c>
      <c r="C13" s="81"/>
      <c r="D13" s="82"/>
      <c r="E13" s="16" t="s">
        <v>41</v>
      </c>
      <c r="F13" s="17" t="s">
        <v>13</v>
      </c>
      <c r="G13" s="18" t="s">
        <v>2</v>
      </c>
      <c r="H13" s="18" t="s">
        <v>3</v>
      </c>
      <c r="I13" s="19" t="s">
        <v>4</v>
      </c>
      <c r="J13" s="18" t="s">
        <v>5</v>
      </c>
    </row>
    <row r="14" spans="1:10" s="52" customFormat="1" ht="21.75" customHeight="1">
      <c r="A14" s="83" t="s">
        <v>58</v>
      </c>
      <c r="B14" s="88" t="s">
        <v>64</v>
      </c>
      <c r="C14" s="89"/>
      <c r="D14" s="68" t="s">
        <v>63</v>
      </c>
      <c r="E14" s="69"/>
      <c r="F14" s="70">
        <v>95</v>
      </c>
      <c r="G14" s="71" t="s">
        <v>55</v>
      </c>
      <c r="H14" s="71">
        <v>1</v>
      </c>
      <c r="I14" s="70">
        <f>F14*H14</f>
        <v>95</v>
      </c>
      <c r="J14" s="72" t="s">
        <v>76</v>
      </c>
    </row>
    <row r="15" spans="1:10" s="52" customFormat="1" ht="21.75" customHeight="1">
      <c r="A15" s="83"/>
      <c r="B15" s="90"/>
      <c r="C15" s="91"/>
      <c r="D15" s="68" t="s">
        <v>65</v>
      </c>
      <c r="E15" s="69"/>
      <c r="F15" s="70">
        <v>100</v>
      </c>
      <c r="G15" s="71" t="s">
        <v>66</v>
      </c>
      <c r="H15" s="71">
        <v>1</v>
      </c>
      <c r="I15" s="70">
        <f>F15*H15</f>
        <v>100</v>
      </c>
      <c r="J15" s="72" t="s">
        <v>67</v>
      </c>
    </row>
    <row r="16" spans="1:10" s="20" customFormat="1" ht="15.75" customHeight="1">
      <c r="A16" s="84"/>
      <c r="B16" s="85" t="s">
        <v>6</v>
      </c>
      <c r="C16" s="85"/>
      <c r="D16" s="85"/>
      <c r="E16" s="85"/>
      <c r="F16" s="85"/>
      <c r="G16" s="85"/>
      <c r="H16" s="85"/>
      <c r="I16" s="22">
        <f>SUM(I14:I15)</f>
        <v>195</v>
      </c>
      <c r="J16" s="23"/>
    </row>
    <row r="17" spans="1:11" s="20" customFormat="1" ht="26.25" customHeight="1">
      <c r="A17" s="83" t="s">
        <v>18</v>
      </c>
      <c r="B17" s="75" t="s">
        <v>19</v>
      </c>
      <c r="C17" s="76"/>
      <c r="D17" s="24" t="s">
        <v>62</v>
      </c>
      <c r="E17" s="25" t="s">
        <v>15</v>
      </c>
      <c r="F17" s="26">
        <v>7000</v>
      </c>
      <c r="G17" s="27" t="s">
        <v>16</v>
      </c>
      <c r="H17" s="27">
        <v>1</v>
      </c>
      <c r="I17" s="26">
        <f>F17*H17</f>
        <v>7000</v>
      </c>
      <c r="J17" s="28" t="s">
        <v>72</v>
      </c>
    </row>
    <row r="18" spans="1:11" s="20" customFormat="1" ht="15.75" customHeight="1">
      <c r="A18" s="83"/>
      <c r="B18" s="86" t="s">
        <v>20</v>
      </c>
      <c r="C18" s="87"/>
      <c r="D18" s="24" t="s">
        <v>71</v>
      </c>
      <c r="E18" s="25" t="s">
        <v>15</v>
      </c>
      <c r="F18" s="26">
        <v>1800</v>
      </c>
      <c r="G18" s="27" t="s">
        <v>16</v>
      </c>
      <c r="H18" s="27">
        <v>1</v>
      </c>
      <c r="I18" s="26">
        <f>F18*H18</f>
        <v>1800</v>
      </c>
      <c r="J18" s="28" t="s">
        <v>73</v>
      </c>
    </row>
    <row r="19" spans="1:11" s="20" customFormat="1" ht="15.75" customHeight="1">
      <c r="A19" s="84"/>
      <c r="B19" s="85" t="s">
        <v>6</v>
      </c>
      <c r="C19" s="85"/>
      <c r="D19" s="85"/>
      <c r="E19" s="85"/>
      <c r="F19" s="85"/>
      <c r="G19" s="85"/>
      <c r="H19" s="85"/>
      <c r="I19" s="22">
        <f>SUM(I17:I18)</f>
        <v>8800</v>
      </c>
      <c r="J19" s="23"/>
    </row>
    <row r="20" spans="1:11" s="20" customFormat="1">
      <c r="A20" s="83" t="s">
        <v>14</v>
      </c>
      <c r="B20" s="92" t="s">
        <v>21</v>
      </c>
      <c r="C20" s="66" t="s">
        <v>22</v>
      </c>
      <c r="D20" s="28" t="s">
        <v>74</v>
      </c>
      <c r="E20" s="12">
        <v>220</v>
      </c>
      <c r="F20" s="26">
        <f>E20*7.8</f>
        <v>1716</v>
      </c>
      <c r="G20" s="27" t="s">
        <v>68</v>
      </c>
      <c r="H20" s="21">
        <v>1</v>
      </c>
      <c r="I20" s="26">
        <f>F20*H20</f>
        <v>1716</v>
      </c>
      <c r="J20" s="53"/>
    </row>
    <row r="21" spans="1:11" s="20" customFormat="1">
      <c r="A21" s="83"/>
      <c r="B21" s="83"/>
      <c r="C21" s="66" t="s">
        <v>49</v>
      </c>
      <c r="D21" s="28" t="s">
        <v>74</v>
      </c>
      <c r="E21" s="12">
        <v>220</v>
      </c>
      <c r="F21" s="26">
        <f t="shared" ref="F21:F23" si="0">E21*7.8</f>
        <v>1716</v>
      </c>
      <c r="G21" s="74" t="s">
        <v>68</v>
      </c>
      <c r="H21" s="65">
        <v>1</v>
      </c>
      <c r="I21" s="26">
        <f>F21*H21</f>
        <v>1716</v>
      </c>
      <c r="J21" s="53"/>
    </row>
    <row r="22" spans="1:11" s="20" customFormat="1">
      <c r="A22" s="83"/>
      <c r="B22" s="83"/>
      <c r="C22" s="66" t="s">
        <v>50</v>
      </c>
      <c r="D22" s="28" t="s">
        <v>74</v>
      </c>
      <c r="E22" s="12">
        <v>220</v>
      </c>
      <c r="F22" s="26">
        <f t="shared" si="0"/>
        <v>1716</v>
      </c>
      <c r="G22" s="74" t="s">
        <v>68</v>
      </c>
      <c r="H22" s="65">
        <v>1</v>
      </c>
      <c r="I22" s="26">
        <f>F22*H22</f>
        <v>1716</v>
      </c>
      <c r="J22" s="53"/>
    </row>
    <row r="23" spans="1:11" s="20" customFormat="1">
      <c r="A23" s="83"/>
      <c r="B23" s="83"/>
      <c r="C23" s="66" t="s">
        <v>51</v>
      </c>
      <c r="D23" s="28" t="s">
        <v>74</v>
      </c>
      <c r="E23" s="12">
        <v>220</v>
      </c>
      <c r="F23" s="26">
        <f t="shared" si="0"/>
        <v>1716</v>
      </c>
      <c r="G23" s="74" t="s">
        <v>68</v>
      </c>
      <c r="H23" s="65">
        <v>1</v>
      </c>
      <c r="I23" s="26">
        <f>F23*H23</f>
        <v>1716</v>
      </c>
      <c r="J23" s="53"/>
    </row>
    <row r="24" spans="1:11" s="20" customFormat="1" ht="15.75" customHeight="1">
      <c r="A24" s="84"/>
      <c r="B24" s="85" t="s">
        <v>23</v>
      </c>
      <c r="C24" s="85"/>
      <c r="D24" s="85"/>
      <c r="E24" s="85"/>
      <c r="F24" s="85"/>
      <c r="G24" s="85"/>
      <c r="H24" s="85"/>
      <c r="I24" s="29">
        <f>SUM(I20:I23)</f>
        <v>6864</v>
      </c>
      <c r="J24" s="30"/>
      <c r="K24" s="31"/>
    </row>
    <row r="25" spans="1:11" s="31" customFormat="1" ht="27.75" customHeight="1">
      <c r="A25" s="94" t="s">
        <v>17</v>
      </c>
      <c r="B25" s="55" t="s">
        <v>24</v>
      </c>
      <c r="C25" s="55" t="s">
        <v>17</v>
      </c>
      <c r="D25" s="59" t="s">
        <v>42</v>
      </c>
      <c r="E25" s="25">
        <v>14</v>
      </c>
      <c r="F25" s="26">
        <f>E25*7.8</f>
        <v>109.2</v>
      </c>
      <c r="G25" s="27" t="s">
        <v>16</v>
      </c>
      <c r="H25" s="27">
        <v>5</v>
      </c>
      <c r="I25" s="32">
        <f>F25*H25</f>
        <v>546</v>
      </c>
      <c r="J25" s="24" t="s">
        <v>75</v>
      </c>
    </row>
    <row r="26" spans="1:11" s="31" customFormat="1" ht="15.75" customHeight="1">
      <c r="A26" s="95"/>
      <c r="B26" s="85" t="s">
        <v>6</v>
      </c>
      <c r="C26" s="85"/>
      <c r="D26" s="85"/>
      <c r="E26" s="85"/>
      <c r="F26" s="85"/>
      <c r="G26" s="85"/>
      <c r="H26" s="85"/>
      <c r="I26" s="22">
        <f>SUM(I25:I25)</f>
        <v>546</v>
      </c>
      <c r="J26" s="30"/>
    </row>
    <row r="27" spans="1:11" s="31" customFormat="1" ht="27.75" customHeight="1">
      <c r="A27" s="94" t="s">
        <v>40</v>
      </c>
      <c r="B27" s="55" t="s">
        <v>24</v>
      </c>
      <c r="C27" s="55" t="s">
        <v>40</v>
      </c>
      <c r="D27" s="59" t="s">
        <v>60</v>
      </c>
      <c r="E27" s="25">
        <v>223</v>
      </c>
      <c r="F27" s="26">
        <f>E27*7.8</f>
        <v>1739.3999999999999</v>
      </c>
      <c r="G27" s="57" t="s">
        <v>16</v>
      </c>
      <c r="H27" s="57">
        <v>1</v>
      </c>
      <c r="I27" s="32">
        <f>F27*H27</f>
        <v>1739.3999999999999</v>
      </c>
      <c r="J27" s="24" t="s">
        <v>61</v>
      </c>
    </row>
    <row r="28" spans="1:11" s="31" customFormat="1" ht="15.75" customHeight="1">
      <c r="A28" s="95"/>
      <c r="B28" s="85" t="s">
        <v>6</v>
      </c>
      <c r="C28" s="85"/>
      <c r="D28" s="85"/>
      <c r="E28" s="85"/>
      <c r="F28" s="85"/>
      <c r="G28" s="85"/>
      <c r="H28" s="85"/>
      <c r="I28" s="22">
        <f>SUM(I27:I27)</f>
        <v>1739.3999999999999</v>
      </c>
      <c r="J28" s="30"/>
    </row>
    <row r="29" spans="1:11" s="31" customFormat="1" ht="30.75" customHeight="1">
      <c r="A29" s="58" t="s">
        <v>25</v>
      </c>
      <c r="B29" s="57" t="s">
        <v>44</v>
      </c>
      <c r="C29" s="57" t="s">
        <v>43</v>
      </c>
      <c r="D29" s="24" t="s">
        <v>47</v>
      </c>
      <c r="E29" s="25">
        <v>5</v>
      </c>
      <c r="F29" s="26">
        <f>E29*7.8</f>
        <v>39</v>
      </c>
      <c r="G29" s="57" t="s">
        <v>16</v>
      </c>
      <c r="H29" s="57">
        <v>5</v>
      </c>
      <c r="I29" s="32">
        <f>F29*H29</f>
        <v>195</v>
      </c>
      <c r="J29" s="24" t="s">
        <v>46</v>
      </c>
    </row>
    <row r="30" spans="1:11" s="31" customFormat="1" ht="15.75" customHeight="1">
      <c r="A30" s="56"/>
      <c r="B30" s="54" t="s">
        <v>6</v>
      </c>
      <c r="C30" s="54"/>
      <c r="D30" s="54"/>
      <c r="E30" s="54"/>
      <c r="F30" s="54"/>
      <c r="G30" s="54"/>
      <c r="H30" s="54"/>
      <c r="I30" s="22">
        <f>SUM(I29:I29)</f>
        <v>195</v>
      </c>
      <c r="J30" s="34"/>
    </row>
    <row r="31" spans="1:11" s="31" customFormat="1" ht="30.75" customHeight="1">
      <c r="A31" s="96" t="s">
        <v>35</v>
      </c>
      <c r="B31" s="92" t="s">
        <v>24</v>
      </c>
      <c r="C31" s="57" t="s">
        <v>35</v>
      </c>
      <c r="D31" s="24" t="s">
        <v>69</v>
      </c>
      <c r="E31" s="25">
        <v>25</v>
      </c>
      <c r="F31" s="33">
        <f>E31*7.8</f>
        <v>195</v>
      </c>
      <c r="G31" s="55" t="s">
        <v>16</v>
      </c>
      <c r="H31" s="57">
        <v>1</v>
      </c>
      <c r="I31" s="32">
        <f>F31*H31</f>
        <v>195</v>
      </c>
      <c r="J31" s="24"/>
    </row>
    <row r="32" spans="1:11" s="31" customFormat="1" ht="42" customHeight="1">
      <c r="A32" s="94"/>
      <c r="B32" s="84"/>
      <c r="C32" s="57" t="s">
        <v>70</v>
      </c>
      <c r="D32" s="24" t="s">
        <v>77</v>
      </c>
      <c r="E32" s="25">
        <v>180</v>
      </c>
      <c r="F32" s="26">
        <f>E32*7.8</f>
        <v>1404</v>
      </c>
      <c r="G32" s="57" t="s">
        <v>16</v>
      </c>
      <c r="H32" s="57">
        <v>1</v>
      </c>
      <c r="I32" s="32">
        <f>F32*H32</f>
        <v>1404</v>
      </c>
      <c r="J32" s="24"/>
    </row>
    <row r="33" spans="1:10" s="31" customFormat="1" ht="15.75" customHeight="1">
      <c r="A33" s="95"/>
      <c r="B33" s="54" t="s">
        <v>6</v>
      </c>
      <c r="C33" s="54"/>
      <c r="D33" s="54"/>
      <c r="E33" s="54"/>
      <c r="F33" s="54"/>
      <c r="G33" s="54"/>
      <c r="H33" s="54"/>
      <c r="I33" s="22">
        <f>SUM(I31:I32)</f>
        <v>1599</v>
      </c>
      <c r="J33" s="34"/>
    </row>
    <row r="34" spans="1:10" s="31" customFormat="1" ht="15.75" customHeight="1">
      <c r="A34" s="92" t="s">
        <v>26</v>
      </c>
      <c r="B34" s="27" t="s">
        <v>27</v>
      </c>
      <c r="C34" s="93" t="s">
        <v>28</v>
      </c>
      <c r="D34" s="93"/>
      <c r="E34" s="25"/>
      <c r="F34" s="26">
        <v>20</v>
      </c>
      <c r="G34" s="57" t="s">
        <v>37</v>
      </c>
      <c r="H34" s="27">
        <v>6</v>
      </c>
      <c r="I34" s="32">
        <f>F34*H34</f>
        <v>120</v>
      </c>
      <c r="J34" s="24" t="s">
        <v>78</v>
      </c>
    </row>
    <row r="35" spans="1:10" s="31" customFormat="1">
      <c r="A35" s="83"/>
      <c r="B35" s="27" t="s">
        <v>36</v>
      </c>
      <c r="C35" s="93" t="s">
        <v>14</v>
      </c>
      <c r="D35" s="93"/>
      <c r="E35" s="25">
        <v>2</v>
      </c>
      <c r="F35" s="26">
        <f>E35*7.8</f>
        <v>15.6</v>
      </c>
      <c r="G35" s="57" t="s">
        <v>37</v>
      </c>
      <c r="H35" s="27">
        <v>4</v>
      </c>
      <c r="I35" s="32">
        <f>F35*H35</f>
        <v>62.4</v>
      </c>
      <c r="J35" s="35" t="s">
        <v>79</v>
      </c>
    </row>
    <row r="36" spans="1:10" s="31" customFormat="1" ht="15.75" customHeight="1">
      <c r="A36" s="84"/>
      <c r="B36" s="85" t="s">
        <v>6</v>
      </c>
      <c r="C36" s="85"/>
      <c r="D36" s="85"/>
      <c r="E36" s="85"/>
      <c r="F36" s="85"/>
      <c r="G36" s="85"/>
      <c r="H36" s="85"/>
      <c r="I36" s="22">
        <f>SUM(I34:I35)</f>
        <v>182.4</v>
      </c>
      <c r="J36" s="23"/>
    </row>
    <row r="37" spans="1:10" s="31" customFormat="1" ht="15.75" customHeight="1">
      <c r="A37" s="83" t="s">
        <v>29</v>
      </c>
      <c r="B37" s="92" t="s">
        <v>30</v>
      </c>
      <c r="C37" s="75" t="s">
        <v>45</v>
      </c>
      <c r="D37" s="76"/>
      <c r="E37" s="36"/>
      <c r="F37" s="26">
        <v>1000</v>
      </c>
      <c r="G37" s="27" t="s">
        <v>16</v>
      </c>
      <c r="H37" s="27">
        <v>1</v>
      </c>
      <c r="I37" s="32">
        <f>F37*H37</f>
        <v>1000</v>
      </c>
      <c r="J37" s="35" t="s">
        <v>34</v>
      </c>
    </row>
    <row r="38" spans="1:10" s="31" customFormat="1" ht="15.75" customHeight="1">
      <c r="A38" s="83"/>
      <c r="B38" s="84"/>
      <c r="C38" s="75" t="s">
        <v>56</v>
      </c>
      <c r="D38" s="76"/>
      <c r="E38" s="36"/>
      <c r="F38" s="26">
        <v>300</v>
      </c>
      <c r="G38" s="73" t="s">
        <v>57</v>
      </c>
      <c r="H38" s="73">
        <v>1</v>
      </c>
      <c r="I38" s="32">
        <f>F38*H38</f>
        <v>300</v>
      </c>
      <c r="J38" s="35"/>
    </row>
    <row r="39" spans="1:10" s="31" customFormat="1" ht="15.75" customHeight="1">
      <c r="A39" s="83"/>
      <c r="B39" s="27" t="s">
        <v>31</v>
      </c>
      <c r="C39" s="86" t="s">
        <v>32</v>
      </c>
      <c r="D39" s="87"/>
      <c r="E39" s="36"/>
      <c r="F39" s="26">
        <v>90</v>
      </c>
      <c r="G39" s="27" t="s">
        <v>16</v>
      </c>
      <c r="H39" s="27">
        <v>1</v>
      </c>
      <c r="I39" s="32">
        <f>F39*H39</f>
        <v>90</v>
      </c>
      <c r="J39" s="35"/>
    </row>
    <row r="40" spans="1:10" s="67" customFormat="1" ht="22.5" customHeight="1">
      <c r="A40" s="83"/>
      <c r="B40" s="63"/>
      <c r="C40" s="86" t="s">
        <v>53</v>
      </c>
      <c r="D40" s="87"/>
      <c r="E40" s="36"/>
      <c r="F40" s="26">
        <v>104</v>
      </c>
      <c r="G40" s="64" t="s">
        <v>52</v>
      </c>
      <c r="H40" s="64">
        <v>1</v>
      </c>
      <c r="I40" s="32">
        <f>F40*H40</f>
        <v>104</v>
      </c>
      <c r="J40" s="35" t="s">
        <v>54</v>
      </c>
    </row>
    <row r="41" spans="1:10" s="31" customFormat="1">
      <c r="A41" s="84"/>
      <c r="B41" s="60" t="s">
        <v>6</v>
      </c>
      <c r="C41" s="61"/>
      <c r="D41" s="61"/>
      <c r="E41" s="61"/>
      <c r="F41" s="61"/>
      <c r="G41" s="61"/>
      <c r="H41" s="62"/>
      <c r="I41" s="37">
        <f>SUM(I37:I40)</f>
        <v>1494</v>
      </c>
      <c r="J41" s="38"/>
    </row>
    <row r="42" spans="1:10">
      <c r="A42" s="101" t="s">
        <v>7</v>
      </c>
      <c r="B42" s="102"/>
      <c r="C42" s="102"/>
      <c r="D42" s="102"/>
      <c r="E42" s="102"/>
      <c r="F42" s="102"/>
      <c r="G42" s="102"/>
      <c r="H42" s="103"/>
      <c r="I42" s="39">
        <f>I16+I19+I24+I26+I28+I30+I33+I36+I41</f>
        <v>21614.800000000003</v>
      </c>
      <c r="J42" s="40"/>
    </row>
    <row r="43" spans="1:10">
      <c r="A43" s="41" t="s">
        <v>33</v>
      </c>
      <c r="B43" s="100" t="s">
        <v>80</v>
      </c>
      <c r="C43" s="100"/>
      <c r="D43" s="100"/>
      <c r="E43" s="100"/>
      <c r="F43" s="100"/>
      <c r="G43" s="100"/>
      <c r="H43" s="100"/>
      <c r="I43" s="42">
        <f>(I16+I19+I24+I26+I28+I30+I33+I36+I41)*0.1</f>
        <v>2161.4800000000005</v>
      </c>
      <c r="J43" s="43" t="s">
        <v>59</v>
      </c>
    </row>
    <row r="44" spans="1:10">
      <c r="A44" s="41" t="s">
        <v>8</v>
      </c>
      <c r="B44" s="100" t="s">
        <v>39</v>
      </c>
      <c r="C44" s="100"/>
      <c r="D44" s="100"/>
      <c r="E44" s="100"/>
      <c r="F44" s="100"/>
      <c r="G44" s="100"/>
      <c r="H44" s="100"/>
      <c r="I44" s="42">
        <f>SUM(I42:I43)*0.06</f>
        <v>1426.5768</v>
      </c>
      <c r="J44" s="44"/>
    </row>
    <row r="45" spans="1:10">
      <c r="A45" s="45"/>
      <c r="B45" s="97" t="s">
        <v>48</v>
      </c>
      <c r="C45" s="98"/>
      <c r="D45" s="98"/>
      <c r="E45" s="98"/>
      <c r="F45" s="98"/>
      <c r="G45" s="99"/>
      <c r="H45" s="45"/>
      <c r="I45" s="104">
        <f>I44+I43+I42</f>
        <v>25202.856800000001</v>
      </c>
      <c r="J45" s="46"/>
    </row>
  </sheetData>
  <mergeCells count="34">
    <mergeCell ref="B45:G45"/>
    <mergeCell ref="C39:D39"/>
    <mergeCell ref="C37:D37"/>
    <mergeCell ref="B44:H44"/>
    <mergeCell ref="A42:H42"/>
    <mergeCell ref="B43:H43"/>
    <mergeCell ref="A37:A41"/>
    <mergeCell ref="C40:D40"/>
    <mergeCell ref="B37:B38"/>
    <mergeCell ref="B20:B23"/>
    <mergeCell ref="A27:A28"/>
    <mergeCell ref="B28:H28"/>
    <mergeCell ref="B26:H26"/>
    <mergeCell ref="B36:H36"/>
    <mergeCell ref="C35:D35"/>
    <mergeCell ref="A31:A33"/>
    <mergeCell ref="B31:B32"/>
    <mergeCell ref="A25:A26"/>
    <mergeCell ref="C38:D38"/>
    <mergeCell ref="A1:J1"/>
    <mergeCell ref="A2:J2"/>
    <mergeCell ref="G11:I11"/>
    <mergeCell ref="B13:D13"/>
    <mergeCell ref="B17:C17"/>
    <mergeCell ref="A14:A16"/>
    <mergeCell ref="B16:H16"/>
    <mergeCell ref="A17:A19"/>
    <mergeCell ref="B19:H19"/>
    <mergeCell ref="B18:C18"/>
    <mergeCell ref="B14:C15"/>
    <mergeCell ref="A34:A36"/>
    <mergeCell ref="C34:D34"/>
    <mergeCell ref="A20:A24"/>
    <mergeCell ref="B24:H24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63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法国</vt:lpstr>
      <vt:lpstr>法国!Print_Area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2018-10-11T08:47:42Z</dcterms:modified>
</cp:coreProperties>
</file>