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50" windowHeight="10200"/>
  </bookViews>
  <sheets>
    <sheet name="快手三农结算单" sheetId="5" r:id="rId1"/>
    <sheet name="快递单明细" sheetId="6" r:id="rId2"/>
    <sheet name="火车票账单" sheetId="7" r:id="rId3"/>
    <sheet name="机票账单"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<sst xmlns="http://schemas.openxmlformats.org/spreadsheetml/2006/main" count="567" uniqueCount="327">
  <si>
    <t>客户名称</t>
  </si>
  <si>
    <t>快手三农</t>
  </si>
  <si>
    <t>业务联系人</t>
  </si>
  <si>
    <t>梁馨元</t>
  </si>
  <si>
    <t>联系方式</t>
  </si>
  <si>
    <t>项目名称</t>
  </si>
  <si>
    <t>采购联系人</t>
  </si>
  <si>
    <t>徐岩</t>
  </si>
  <si>
    <t>项目日期</t>
  </si>
  <si>
    <t>9月13日-14日</t>
  </si>
  <si>
    <t>接待人数</t>
  </si>
  <si>
    <t>目的地</t>
  </si>
  <si>
    <t>北京</t>
  </si>
  <si>
    <t>结算时间</t>
  </si>
  <si>
    <t>2024.9.18</t>
  </si>
  <si>
    <t>项目经理</t>
  </si>
  <si>
    <t>张兆洁</t>
  </si>
  <si>
    <t>邮箱地址</t>
  </si>
  <si>
    <t>zhangzhaojie@cct.cn</t>
  </si>
  <si>
    <t>收入明细</t>
  </si>
  <si>
    <t>项目</t>
  </si>
  <si>
    <t>舱位等级</t>
  </si>
  <si>
    <t>数量</t>
  </si>
  <si>
    <t>单位</t>
  </si>
  <si>
    <t>单价</t>
  </si>
  <si>
    <t>预估采购金额</t>
  </si>
  <si>
    <t>备注</t>
  </si>
  <si>
    <t>大交通</t>
  </si>
  <si>
    <t>机票预估总采购金额</t>
  </si>
  <si>
    <t>经济舱（境内）</t>
  </si>
  <si>
    <t>人/次</t>
  </si>
  <si>
    <t>详见附件</t>
  </si>
  <si>
    <t>高铁预估总采购金额</t>
  </si>
  <si>
    <t>商务舱（境外）</t>
  </si>
  <si>
    <t>单项小计:</t>
  </si>
  <si>
    <t>车辆等级</t>
  </si>
  <si>
    <t>地面交通</t>
  </si>
  <si>
    <t>包车
（活动期间接送，例如：往返会场及酒店等场景）</t>
  </si>
  <si>
    <t>53座大巴</t>
  </si>
  <si>
    <t>车次*天</t>
  </si>
  <si>
    <t>元</t>
  </si>
  <si>
    <t>13日,14日两天包车</t>
  </si>
  <si>
    <t>超时费</t>
  </si>
  <si>
    <t>车辆超时费</t>
  </si>
  <si>
    <t>车/小时</t>
  </si>
  <si>
    <t>13日五环外超公里45公里，晚上22:00结束超时4个小时。14日五环外超公里53公里。费用包含停车费。</t>
  </si>
  <si>
    <t>房间类型</t>
  </si>
  <si>
    <t>酒店住宿</t>
  </si>
  <si>
    <t>酒店名称</t>
  </si>
  <si>
    <t>高级大床</t>
  </si>
  <si>
    <t>间</t>
  </si>
  <si>
    <t>晚</t>
  </si>
  <si>
    <t xml:space="preserve">13日北京上地智选假日酒店含双早 </t>
  </si>
  <si>
    <t>需求类型</t>
  </si>
  <si>
    <t>餐饮</t>
  </si>
  <si>
    <t>围桌午餐</t>
  </si>
  <si>
    <t>14日上地智选假日酒店自助午餐，报价为30人起开，结算时经过多次与酒店沟通，改为25人次结算。</t>
  </si>
  <si>
    <t>围桌晚餐</t>
  </si>
  <si>
    <t>13日培训当天社会餐厅晚餐</t>
  </si>
  <si>
    <t>其他</t>
  </si>
  <si>
    <t>13日下午茶歇费用</t>
  </si>
  <si>
    <t>保险</t>
  </si>
  <si>
    <t>参会人员保险</t>
  </si>
  <si>
    <t>个人旅游意外险</t>
  </si>
  <si>
    <t>制作物料</t>
  </si>
  <si>
    <t>KT板</t>
  </si>
  <si>
    <t>物料</t>
  </si>
  <si>
    <t>m2</t>
  </si>
  <si>
    <t>15个+84个  KT板手举牌</t>
  </si>
  <si>
    <t>横幅</t>
  </si>
  <si>
    <t>3m*67cm拍照横幅</t>
  </si>
  <si>
    <t>车头牌</t>
  </si>
  <si>
    <t>A3塑封  预估数量  据实结算</t>
  </si>
  <si>
    <t>平面设计费</t>
  </si>
  <si>
    <t>pcs</t>
  </si>
  <si>
    <t>（手举牌15个，车头牌，日程排版海报设计）</t>
  </si>
  <si>
    <t>工作人员</t>
  </si>
  <si>
    <t>活动现场前期运营</t>
  </si>
  <si>
    <t>活动现场执行人员3名，2天共计6人次  
工作时长8小时、供应商自有人员</t>
  </si>
  <si>
    <t>活动现场执行人员</t>
  </si>
  <si>
    <t>RSVP</t>
  </si>
  <si>
    <t>2名工作人员RSVP</t>
  </si>
  <si>
    <t>人员补助</t>
  </si>
  <si>
    <t>餐补</t>
  </si>
  <si>
    <t>13日，14日每天3名执行人员，司机1名，共计：8人次</t>
  </si>
  <si>
    <t>住宿补助</t>
  </si>
  <si>
    <t xml:space="preserve">3名工作人员2间房1晚  </t>
  </si>
  <si>
    <t>交通补助</t>
  </si>
  <si>
    <t>运营费用</t>
  </si>
  <si>
    <t>快递费</t>
  </si>
  <si>
    <t>天/次</t>
  </si>
  <si>
    <t>28个快递+客户快递1个</t>
  </si>
  <si>
    <t>交通费</t>
  </si>
  <si>
    <t>车/次</t>
  </si>
  <si>
    <t>自驾嘉宾报销的加油费，过路费用</t>
  </si>
  <si>
    <t>培训费</t>
  </si>
  <si>
    <t>讲师培训费</t>
  </si>
  <si>
    <t>作者摄像</t>
  </si>
  <si>
    <t>摄像师费用（含10%无票税点）</t>
  </si>
  <si>
    <t>合计（货币单位）</t>
  </si>
  <si>
    <t>服务费（人民币：元）</t>
  </si>
  <si>
    <t>增值税专用发票税6%（人民币：元）</t>
  </si>
  <si>
    <t>费用总计（人民币）</t>
  </si>
  <si>
    <t>收件名</t>
  </si>
  <si>
    <t>收件电话</t>
  </si>
  <si>
    <t>收件地址</t>
  </si>
  <si>
    <t>快递单号</t>
  </si>
  <si>
    <t>邵野</t>
  </si>
  <si>
    <t>辽宁省铁岭市西丰县平岗镇三合村士佳屯</t>
  </si>
  <si>
    <t>SF3138459611306</t>
  </si>
  <si>
    <t>张玮</t>
  </si>
  <si>
    <t>宁夏固原市彭阳县城阳乡杨坪村委会</t>
  </si>
  <si>
    <t>SF3111153095968</t>
  </si>
  <si>
    <t>宁夏中卫市沙坡头区永康镇永乐村</t>
  </si>
  <si>
    <t>宁夏中卫市沙坡头区永康镇永乐村村民委员会</t>
  </si>
  <si>
    <t>SF3111353095965</t>
  </si>
  <si>
    <t>张丽</t>
  </si>
  <si>
    <t>辽宁省盘锦市盘山县古城子镇古城子村</t>
  </si>
  <si>
    <t>SF3127898515384</t>
  </si>
  <si>
    <t>王玉红</t>
  </si>
  <si>
    <t>内蒙古通辽市奈曼旗八仙筒镇北京铺子村</t>
  </si>
  <si>
    <t>SF3100679014192</t>
  </si>
  <si>
    <t>陆井锋</t>
  </si>
  <si>
    <t>内蒙古赤峰市松山区王府镇长胜村三组</t>
  </si>
  <si>
    <t>SF3100872014697</t>
  </si>
  <si>
    <t>孙凯</t>
  </si>
  <si>
    <t>山东省济宁市兖州区新驿镇孙村村委</t>
  </si>
  <si>
    <t>SF3100577014397</t>
  </si>
  <si>
    <t>齐峰</t>
  </si>
  <si>
    <t>辽宁省葫芦岛兴城市望海乡牛营村</t>
  </si>
  <si>
    <t>SF3138952611201</t>
  </si>
  <si>
    <t>李长伟</t>
  </si>
  <si>
    <t>黑龙江省绥化市绥棱县阁山镇共合村5五组</t>
  </si>
  <si>
    <t>SF1398098406102</t>
  </si>
  <si>
    <t>宁夏回族自治区固原市彭阳县城阳乡杨坪村委会</t>
  </si>
  <si>
    <t>SF3111452095069</t>
  </si>
  <si>
    <t>刘倩</t>
  </si>
  <si>
    <t>河北省邢台市南宫市垂杨镇范家寨</t>
  </si>
  <si>
    <t>SF3138955611205</t>
  </si>
  <si>
    <t>董晓勇</t>
  </si>
  <si>
    <t>四川省眉山市仁寿县新店镇中农社区新街100号</t>
  </si>
  <si>
    <t>SF3111658095064</t>
  </si>
  <si>
    <t>大宝强</t>
  </si>
  <si>
    <t>河北省唐山市玉田县林头屯乡西芦庄村</t>
  </si>
  <si>
    <t>SF3124198005319</t>
  </si>
  <si>
    <t>方禄</t>
  </si>
  <si>
    <t>吉林省长春市二道区自由大路与苏州北街交汇吉林省现代农业服务中心</t>
  </si>
  <si>
    <t>SF1398098806102</t>
  </si>
  <si>
    <t>任国柱</t>
  </si>
  <si>
    <t>内蒙古通辽市库伦旗水泉乡</t>
  </si>
  <si>
    <t>SF1398098886101</t>
  </si>
  <si>
    <t>刘轶</t>
  </si>
  <si>
    <t>辽宁省凌海市石山镇庄屯村</t>
  </si>
  <si>
    <t>SF3124198665314</t>
  </si>
  <si>
    <t>李开宇</t>
  </si>
  <si>
    <t>辽宁省鞍山市千山区甘泉镇杨相屯村</t>
  </si>
  <si>
    <t>SF3111155095063</t>
  </si>
  <si>
    <t>王少丽</t>
  </si>
  <si>
    <t>内蒙古通辽市扎鲁特旗乌日根塔拉农场五分场</t>
  </si>
  <si>
    <t>SF3111556095065</t>
  </si>
  <si>
    <t>张德敏</t>
  </si>
  <si>
    <t>山东省德州市夏津县银城街道后赵庄红薯农民专业合作社</t>
  </si>
  <si>
    <t>SF1398998636101</t>
  </si>
  <si>
    <t>谢小娟</t>
  </si>
  <si>
    <t>内蒙古通辽市库伦旗库伦镇马家洼子村</t>
  </si>
  <si>
    <t>SF3138151611205</t>
  </si>
  <si>
    <t>曹凤玉</t>
  </si>
  <si>
    <t>通辽市科尔沁区丰田镇窑营子村</t>
  </si>
  <si>
    <t>SF3124198775317</t>
  </si>
  <si>
    <t>金孝存</t>
  </si>
  <si>
    <t>宁夏回族自治区中卫市中宁县徐套乡白套村</t>
  </si>
  <si>
    <t>SF3124198445310</t>
  </si>
  <si>
    <t>史子良</t>
  </si>
  <si>
    <t>内蒙古呼和浩特市和林格尔县盛乐经济园区云谷汇小区</t>
  </si>
  <si>
    <t>SF3111258095467</t>
  </si>
  <si>
    <t>李洪亮</t>
  </si>
  <si>
    <t>辽宁省沈阳市辽中区养士堡镇各力房村</t>
  </si>
  <si>
    <t>SF3124198275317</t>
  </si>
  <si>
    <t>张利</t>
  </si>
  <si>
    <t>辽宁省沈阳市新民市兴隆镇弓匠堡子村</t>
  </si>
  <si>
    <t>SF3111556095462</t>
  </si>
  <si>
    <t>SF3100871014699</t>
  </si>
  <si>
    <t>李老师</t>
  </si>
  <si>
    <t>四川省叙永县水潦彝族乡雄光村委会</t>
  </si>
  <si>
    <t>SF3111950095662</t>
  </si>
  <si>
    <t>张大平</t>
  </si>
  <si>
    <t>吉林省四平市铁西区盛世华城5号楼</t>
  </si>
  <si>
    <t>SF3138757611204</t>
  </si>
  <si>
    <t>序号</t>
  </si>
  <si>
    <t>订单号</t>
  </si>
  <si>
    <t>取票单号</t>
  </si>
  <si>
    <t>乘客</t>
  </si>
  <si>
    <t>证件号码</t>
  </si>
  <si>
    <t>出发站名称</t>
  </si>
  <si>
    <t>到达站名称</t>
  </si>
  <si>
    <t>车次</t>
  </si>
  <si>
    <t>席别</t>
  </si>
  <si>
    <t>座位号</t>
  </si>
  <si>
    <t>出发日期</t>
  </si>
  <si>
    <t>出发时刻</t>
  </si>
  <si>
    <t>到达日期</t>
  </si>
  <si>
    <t>到达时刻</t>
  </si>
  <si>
    <t>票价</t>
  </si>
  <si>
    <t>销售服务费</t>
  </si>
  <si>
    <t>销售金额</t>
  </si>
  <si>
    <t>1</t>
  </si>
  <si>
    <t>HCZ2409140001</t>
  </si>
  <si>
    <t>EHW3912919</t>
  </si>
  <si>
    <t>王晓丹</t>
  </si>
  <si>
    <t>220381197910163210</t>
  </si>
  <si>
    <t>北京朝阳</t>
  </si>
  <si>
    <t>公主岭南</t>
  </si>
  <si>
    <t>G953</t>
  </si>
  <si>
    <r>
      <rPr>
        <sz val="10"/>
        <rFont val="宋体"/>
        <charset val="134"/>
      </rPr>
      <t>二等座</t>
    </r>
    <r>
      <rPr>
        <sz val="10"/>
        <rFont val="Calibri"/>
        <charset val="134"/>
      </rPr>
      <t>/</t>
    </r>
    <r>
      <rPr>
        <sz val="10"/>
        <rFont val="宋体"/>
        <charset val="134"/>
      </rPr>
      <t>无座</t>
    </r>
  </si>
  <si>
    <r>
      <rPr>
        <sz val="10"/>
        <rFont val="Calibri"/>
        <charset val="134"/>
      </rPr>
      <t>15</t>
    </r>
    <r>
      <rPr>
        <sz val="10"/>
        <rFont val="宋体"/>
        <charset val="134"/>
      </rPr>
      <t>车</t>
    </r>
    <r>
      <rPr>
        <sz val="10"/>
        <rFont val="Calibri"/>
        <charset val="134"/>
      </rPr>
      <t>-05C</t>
    </r>
    <r>
      <rPr>
        <sz val="10"/>
        <rFont val="宋体"/>
        <charset val="134"/>
      </rPr>
      <t>号</t>
    </r>
  </si>
  <si>
    <t>2024-09-14</t>
  </si>
  <si>
    <t>16:22</t>
  </si>
  <si>
    <t>20:51</t>
  </si>
  <si>
    <t>26</t>
  </si>
  <si>
    <t>HCZ2409070014</t>
  </si>
  <si>
    <t>EJW5195956</t>
  </si>
  <si>
    <t>刘亚翠</t>
  </si>
  <si>
    <t>130132199001201629</t>
  </si>
  <si>
    <t>承德南</t>
  </si>
  <si>
    <t>石家庄</t>
  </si>
  <si>
    <t>G7816</t>
  </si>
  <si>
    <r>
      <rPr>
        <sz val="10"/>
        <rFont val="Calibri"/>
        <charset val="134"/>
      </rPr>
      <t>11</t>
    </r>
    <r>
      <rPr>
        <sz val="10"/>
        <rFont val="宋体"/>
        <charset val="134"/>
      </rPr>
      <t>车</t>
    </r>
    <r>
      <rPr>
        <sz val="10"/>
        <rFont val="Calibri"/>
        <charset val="134"/>
      </rPr>
      <t>-08B</t>
    </r>
    <r>
      <rPr>
        <sz val="10"/>
        <rFont val="宋体"/>
        <charset val="134"/>
      </rPr>
      <t>号</t>
    </r>
  </si>
  <si>
    <t>14:04</t>
  </si>
  <si>
    <t>17:26</t>
  </si>
  <si>
    <t>27</t>
  </si>
  <si>
    <t>HCZ2409070010</t>
  </si>
  <si>
    <t>EDW4347531</t>
  </si>
  <si>
    <t>320123198602040060</t>
  </si>
  <si>
    <t>北京丰台</t>
  </si>
  <si>
    <t>G6711</t>
  </si>
  <si>
    <t>商务座</t>
  </si>
  <si>
    <r>
      <rPr>
        <sz val="10"/>
        <rFont val="Calibri"/>
        <charset val="134"/>
      </rPr>
      <t>01</t>
    </r>
    <r>
      <rPr>
        <sz val="10"/>
        <rFont val="宋体"/>
        <charset val="134"/>
      </rPr>
      <t>车</t>
    </r>
    <r>
      <rPr>
        <sz val="10"/>
        <rFont val="Calibri"/>
        <charset val="134"/>
      </rPr>
      <t>-02F</t>
    </r>
    <r>
      <rPr>
        <sz val="10"/>
        <rFont val="宋体"/>
        <charset val="134"/>
      </rPr>
      <t>号</t>
    </r>
  </si>
  <si>
    <t>12:17</t>
  </si>
  <si>
    <t>13:41</t>
  </si>
  <si>
    <t>28</t>
  </si>
  <si>
    <t>HCZ2409070007</t>
  </si>
  <si>
    <t>E9W0552510</t>
  </si>
  <si>
    <t>北京西</t>
  </si>
  <si>
    <t>G6724</t>
  </si>
  <si>
    <r>
      <rPr>
        <sz val="10"/>
        <rFont val="Calibri"/>
        <charset val="134"/>
      </rPr>
      <t>15</t>
    </r>
    <r>
      <rPr>
        <sz val="10"/>
        <rFont val="宋体"/>
        <charset val="134"/>
      </rPr>
      <t>车</t>
    </r>
    <r>
      <rPr>
        <sz val="10"/>
        <rFont val="Calibri"/>
        <charset val="134"/>
      </rPr>
      <t>-5A</t>
    </r>
    <r>
      <rPr>
        <sz val="10"/>
        <rFont val="宋体"/>
        <charset val="134"/>
      </rPr>
      <t>号</t>
    </r>
  </si>
  <si>
    <t>2024-09-13</t>
  </si>
  <si>
    <t>08:55</t>
  </si>
  <si>
    <t>10:28</t>
  </si>
  <si>
    <t>29</t>
  </si>
  <si>
    <t>HCZ2409060058</t>
  </si>
  <si>
    <t>EKW6977071</t>
  </si>
  <si>
    <t>苏兆杨</t>
  </si>
  <si>
    <t>371523198706015697</t>
  </si>
  <si>
    <t>茌平南</t>
  </si>
  <si>
    <t>北京南</t>
  </si>
  <si>
    <t>G1046</t>
  </si>
  <si>
    <r>
      <rPr>
        <sz val="10"/>
        <rFont val="Calibri"/>
        <charset val="134"/>
      </rPr>
      <t>10</t>
    </r>
    <r>
      <rPr>
        <sz val="10"/>
        <rFont val="宋体"/>
        <charset val="134"/>
      </rPr>
      <t>车</t>
    </r>
    <r>
      <rPr>
        <sz val="10"/>
        <rFont val="Calibri"/>
        <charset val="134"/>
      </rPr>
      <t>-03B</t>
    </r>
    <r>
      <rPr>
        <sz val="10"/>
        <rFont val="宋体"/>
        <charset val="134"/>
      </rPr>
      <t>号</t>
    </r>
  </si>
  <si>
    <t>2024-09-12</t>
  </si>
  <si>
    <t>06:50</t>
  </si>
  <si>
    <t>09:18</t>
  </si>
  <si>
    <t>30</t>
  </si>
  <si>
    <t>HCZ2409060053</t>
  </si>
  <si>
    <t>EKW9769984</t>
  </si>
  <si>
    <t>吴长凯</t>
  </si>
  <si>
    <t>371523198805215651</t>
  </si>
  <si>
    <t>聊城</t>
  </si>
  <si>
    <t>K1453</t>
  </si>
  <si>
    <r>
      <rPr>
        <sz val="10"/>
        <rFont val="宋体"/>
        <charset val="134"/>
      </rPr>
      <t>硬座</t>
    </r>
    <r>
      <rPr>
        <sz val="10"/>
        <rFont val="Calibri"/>
        <charset val="134"/>
      </rPr>
      <t>/</t>
    </r>
    <r>
      <rPr>
        <sz val="10"/>
        <rFont val="宋体"/>
        <charset val="134"/>
      </rPr>
      <t>无座</t>
    </r>
  </si>
  <si>
    <r>
      <rPr>
        <sz val="10"/>
        <rFont val="Calibri"/>
        <charset val="134"/>
      </rPr>
      <t>05</t>
    </r>
    <r>
      <rPr>
        <sz val="10"/>
        <rFont val="宋体"/>
        <charset val="134"/>
      </rPr>
      <t>车</t>
    </r>
    <r>
      <rPr>
        <sz val="10"/>
        <rFont val="Calibri"/>
        <charset val="134"/>
      </rPr>
      <t>-00</t>
    </r>
    <r>
      <rPr>
        <sz val="10"/>
        <rFont val="宋体"/>
        <charset val="134"/>
      </rPr>
      <t>号</t>
    </r>
  </si>
  <si>
    <t>13:05</t>
  </si>
  <si>
    <t>17:58</t>
  </si>
  <si>
    <t>31</t>
  </si>
  <si>
    <t>32</t>
  </si>
  <si>
    <t>HCZ2409060050</t>
  </si>
  <si>
    <t>EDW7122018</t>
  </si>
  <si>
    <t>张雯</t>
  </si>
  <si>
    <t>130302198903283529</t>
  </si>
  <si>
    <t>天津</t>
  </si>
  <si>
    <t>C2561</t>
  </si>
  <si>
    <r>
      <rPr>
        <sz val="10"/>
        <rFont val="Calibri"/>
        <charset val="134"/>
      </rPr>
      <t>07</t>
    </r>
    <r>
      <rPr>
        <sz val="10"/>
        <rFont val="宋体"/>
        <charset val="134"/>
      </rPr>
      <t>车</t>
    </r>
    <r>
      <rPr>
        <sz val="10"/>
        <rFont val="Calibri"/>
        <charset val="134"/>
      </rPr>
      <t>-01C</t>
    </r>
    <r>
      <rPr>
        <sz val="10"/>
        <rFont val="宋体"/>
        <charset val="134"/>
      </rPr>
      <t>号</t>
    </r>
  </si>
  <si>
    <t>08:33</t>
  </si>
  <si>
    <t>09:03</t>
  </si>
  <si>
    <t>33</t>
  </si>
  <si>
    <t>HCZ2409060049</t>
  </si>
  <si>
    <t>E1W8349475</t>
  </si>
  <si>
    <t>T182</t>
  </si>
  <si>
    <r>
      <rPr>
        <sz val="10"/>
        <rFont val="Calibri"/>
        <charset val="134"/>
      </rPr>
      <t>02</t>
    </r>
    <r>
      <rPr>
        <sz val="10"/>
        <rFont val="宋体"/>
        <charset val="134"/>
      </rPr>
      <t>车</t>
    </r>
    <r>
      <rPr>
        <sz val="10"/>
        <rFont val="Calibri"/>
        <charset val="134"/>
      </rPr>
      <t>-038</t>
    </r>
    <r>
      <rPr>
        <sz val="10"/>
        <rFont val="宋体"/>
        <charset val="134"/>
      </rPr>
      <t>号</t>
    </r>
  </si>
  <si>
    <t>22:29</t>
  </si>
  <si>
    <t>2024-09-15</t>
  </si>
  <si>
    <t>03:22</t>
  </si>
  <si>
    <t>34</t>
  </si>
  <si>
    <t>HCZ2409060046</t>
  </si>
  <si>
    <t>EDW2701412</t>
  </si>
  <si>
    <r>
      <rPr>
        <sz val="10"/>
        <rFont val="Calibri"/>
        <charset val="134"/>
      </rPr>
      <t>08</t>
    </r>
    <r>
      <rPr>
        <sz val="10"/>
        <rFont val="宋体"/>
        <charset val="134"/>
      </rPr>
      <t>车</t>
    </r>
    <r>
      <rPr>
        <sz val="10"/>
        <rFont val="Calibri"/>
        <charset val="134"/>
      </rPr>
      <t>-096</t>
    </r>
    <r>
      <rPr>
        <sz val="10"/>
        <rFont val="宋体"/>
        <charset val="134"/>
      </rPr>
      <t>号</t>
    </r>
  </si>
  <si>
    <t>35</t>
  </si>
  <si>
    <t>HCZ2409060043</t>
  </si>
  <si>
    <t>EDW5119817</t>
  </si>
  <si>
    <r>
      <rPr>
        <sz val="10"/>
        <rFont val="Calibri"/>
        <charset val="134"/>
      </rPr>
      <t>10</t>
    </r>
    <r>
      <rPr>
        <sz val="10"/>
        <rFont val="宋体"/>
        <charset val="134"/>
      </rPr>
      <t>车</t>
    </r>
    <r>
      <rPr>
        <sz val="10"/>
        <rFont val="Calibri"/>
        <charset val="134"/>
      </rPr>
      <t>-01B</t>
    </r>
    <r>
      <rPr>
        <sz val="10"/>
        <rFont val="宋体"/>
        <charset val="134"/>
      </rPr>
      <t>号</t>
    </r>
  </si>
  <si>
    <t>36</t>
  </si>
  <si>
    <t>HCZ2409060041</t>
  </si>
  <si>
    <t>EJW9164235</t>
  </si>
  <si>
    <t>蓟州</t>
  </si>
  <si>
    <t>K7784</t>
  </si>
  <si>
    <r>
      <rPr>
        <sz val="10"/>
        <rFont val="Calibri"/>
        <charset val="134"/>
      </rPr>
      <t>10</t>
    </r>
    <r>
      <rPr>
        <sz val="10"/>
        <rFont val="宋体"/>
        <charset val="134"/>
      </rPr>
      <t>车</t>
    </r>
    <r>
      <rPr>
        <sz val="10"/>
        <rFont val="Calibri"/>
        <charset val="134"/>
      </rPr>
      <t>-010</t>
    </r>
    <r>
      <rPr>
        <sz val="10"/>
        <rFont val="宋体"/>
        <charset val="134"/>
      </rPr>
      <t>号</t>
    </r>
  </si>
  <si>
    <t>09:32</t>
  </si>
  <si>
    <t>10:45</t>
  </si>
  <si>
    <t>37</t>
  </si>
  <si>
    <t>HCZ2409060027</t>
  </si>
  <si>
    <t>EKW9795997</t>
  </si>
  <si>
    <t>白海燕</t>
  </si>
  <si>
    <t>15232419740725252X</t>
  </si>
  <si>
    <t>通辽</t>
  </si>
  <si>
    <t>G3655</t>
  </si>
  <si>
    <r>
      <rPr>
        <sz val="10"/>
        <rFont val="Calibri"/>
        <charset val="134"/>
      </rPr>
      <t>06</t>
    </r>
    <r>
      <rPr>
        <sz val="10"/>
        <rFont val="宋体"/>
        <charset val="134"/>
      </rPr>
      <t>车</t>
    </r>
    <r>
      <rPr>
        <sz val="10"/>
        <rFont val="Calibri"/>
        <charset val="134"/>
      </rPr>
      <t>-02A</t>
    </r>
    <r>
      <rPr>
        <sz val="10"/>
        <rFont val="宋体"/>
        <charset val="134"/>
      </rPr>
      <t>号</t>
    </r>
  </si>
  <si>
    <t>17:44</t>
  </si>
  <si>
    <t>21:52</t>
  </si>
  <si>
    <t>退票单号</t>
  </si>
  <si>
    <t>原订单号</t>
  </si>
  <si>
    <t>退票价</t>
  </si>
  <si>
    <t>HCT2409060003</t>
  </si>
  <si>
    <t>2</t>
  </si>
  <si>
    <t>HCT2409060004</t>
  </si>
  <si>
    <t>3</t>
  </si>
  <si>
    <t>HCT2409090001</t>
  </si>
  <si>
    <t>4</t>
  </si>
  <si>
    <t>HCT2409070002</t>
  </si>
  <si>
    <t>总金额：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</si>
</sst>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 [$€-1]_-;\-* #,##0.00\ [$€-1]_-;_-* &quot;-&quot;??\ [$€-1]_-"/>
    <numFmt numFmtId="177" formatCode="_-* #,##0\ _F_-;\-* #,##0\ _F_-;_-* &quot;-&quot;??\ _F_-;_-@_-"/>
    <numFmt numFmtId="178" formatCode="0.00_);[Red]\(0.00\)"/>
    <numFmt numFmtId="179" formatCode="\¥#,##0.00_);[Red]\(\¥#,##0.00\)"/>
  </numFmts>
  <fonts count="47">
    <font>
      <sz val="11"/>
      <color theme="1"/>
      <name val="宋体"/>
      <charset val="134"/>
      <scheme val="minor"/>
    </font>
    <font>
      <sz val="11"/>
      <color indexed="8"/>
      <name val="宋体"/>
      <charset val="134"/>
      <scheme val="minor"/>
    </font>
    <font>
      <b/>
      <sz val="10"/>
      <color indexed="8"/>
      <name val="宋体"/>
      <charset val="134"/>
    </font>
    <font>
      <sz val="10"/>
      <name val="Calibri"/>
      <charset val="134"/>
    </font>
    <font>
      <sz val="10"/>
      <name val="宋体"/>
      <charset val="134"/>
    </font>
    <font>
      <sz val="10"/>
      <name val="Noto Sans SC"/>
      <charset val="134"/>
    </font>
    <font>
      <sz val="10"/>
      <color theme="1"/>
      <name val="宋体"/>
      <charset val="134"/>
      <scheme val="minor"/>
    </font>
    <font>
      <b/>
      <sz val="10"/>
      <color rgb="FF000000"/>
      <name val="宋体"/>
      <charset val="134"/>
    </font>
    <font>
      <b/>
      <sz val="10"/>
      <color indexed="8"/>
      <name val="Calibri"/>
      <charset val="134"/>
    </font>
    <font>
      <sz val="10"/>
      <color rgb="FF000000"/>
      <name val="宋体"/>
      <charset val="134"/>
    </font>
    <font>
      <sz val="10"/>
      <color rgb="FF000000"/>
      <name val="Arial"/>
      <charset val="134"/>
    </font>
    <font>
      <sz val="11"/>
      <color theme="1"/>
      <name val="微软雅黑"/>
      <charset val="134"/>
    </font>
    <font>
      <sz val="12"/>
      <name val="微软雅黑"/>
      <charset val="134"/>
    </font>
    <font>
      <u/>
      <sz val="12"/>
      <color rgb="FF0000FF"/>
      <name val="微软雅黑"/>
      <charset val="134"/>
    </font>
    <font>
      <sz val="12"/>
      <color indexed="8"/>
      <name val="微软雅黑"/>
      <charset val="134"/>
    </font>
    <font>
      <sz val="12"/>
      <color rgb="FF0000FF"/>
      <name val="微软雅黑"/>
      <charset val="134"/>
    </font>
    <font>
      <b/>
      <sz val="12"/>
      <name val="微软雅黑"/>
      <charset val="134"/>
    </font>
    <font>
      <b/>
      <sz val="12"/>
      <color indexed="8"/>
      <name val="微软雅黑"/>
      <charset val="134"/>
    </font>
    <font>
      <b/>
      <i/>
      <sz val="12"/>
      <color indexed="12"/>
      <name val="微软雅黑"/>
      <charset val="134"/>
    </font>
    <font>
      <b/>
      <sz val="12"/>
      <color theme="1"/>
      <name val="微软雅黑"/>
      <charset val="134"/>
    </font>
    <font>
      <sz val="12"/>
      <color theme="1"/>
      <name val="微软雅黑"/>
      <charset val="134"/>
    </font>
    <font>
      <b/>
      <sz val="12"/>
      <color rgb="FFFF0000"/>
      <name val="微软雅黑"/>
      <charset val="134"/>
    </font>
    <font>
      <b/>
      <sz val="12"/>
      <color indexed="17"/>
      <name val="微软雅黑"/>
      <charset val="134"/>
    </font>
    <font>
      <b/>
      <i/>
      <sz val="12"/>
      <color indexed="10"/>
      <name val="微软雅黑"/>
      <charset val="134"/>
    </font>
    <font>
      <b/>
      <sz val="12"/>
      <color indexed="10"/>
      <name val="微软雅黑"/>
      <charset val="134"/>
    </font>
    <font>
      <sz val="12"/>
      <color rgb="FFFF0000"/>
      <name val="微软雅黑"/>
      <charset val="134"/>
    </font>
    <font>
      <b/>
      <i/>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50"/>
        <bgColor indexed="64"/>
      </patternFill>
    </fill>
    <fill>
      <patternFill patternType="solid">
        <fgColor rgb="FFFFFF00"/>
        <bgColor indexed="64"/>
      </patternFill>
    </fill>
    <fill>
      <patternFill patternType="solid">
        <fgColor theme="8" tint="0.799981688894314"/>
        <bgColor indexed="64"/>
      </patternFill>
    </fill>
    <fill>
      <patternFill patternType="solid">
        <fgColor theme="0"/>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style="medium">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9" borderId="2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7" applyNumberFormat="0" applyFill="0" applyAlignment="0" applyProtection="0">
      <alignment vertical="center"/>
    </xf>
    <xf numFmtId="0" fontId="33" fillId="0" borderId="27" applyNumberFormat="0" applyFill="0" applyAlignment="0" applyProtection="0">
      <alignment vertical="center"/>
    </xf>
    <xf numFmtId="0" fontId="34" fillId="0" borderId="28" applyNumberFormat="0" applyFill="0" applyAlignment="0" applyProtection="0">
      <alignment vertical="center"/>
    </xf>
    <xf numFmtId="0" fontId="34" fillId="0" borderId="0" applyNumberFormat="0" applyFill="0" applyBorder="0" applyAlignment="0" applyProtection="0">
      <alignment vertical="center"/>
    </xf>
    <xf numFmtId="0" fontId="35" fillId="10" borderId="29" applyNumberFormat="0" applyAlignment="0" applyProtection="0">
      <alignment vertical="center"/>
    </xf>
    <xf numFmtId="0" fontId="36" fillId="11" borderId="30" applyNumberFormat="0" applyAlignment="0" applyProtection="0">
      <alignment vertical="center"/>
    </xf>
    <xf numFmtId="0" fontId="37" fillId="11" borderId="29" applyNumberFormat="0" applyAlignment="0" applyProtection="0">
      <alignment vertical="center"/>
    </xf>
    <xf numFmtId="0" fontId="38" fillId="12" borderId="31" applyNumberFormat="0" applyAlignment="0" applyProtection="0">
      <alignment vertical="center"/>
    </xf>
    <xf numFmtId="0" fontId="39" fillId="0" borderId="32" applyNumberFormat="0" applyFill="0" applyAlignment="0" applyProtection="0">
      <alignment vertical="center"/>
    </xf>
    <xf numFmtId="0" fontId="40" fillId="0" borderId="33" applyNumberFormat="0" applyFill="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6"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5" fillId="36" borderId="0" applyNumberFormat="0" applyBorder="0" applyAlignment="0" applyProtection="0">
      <alignment vertical="center"/>
    </xf>
    <xf numFmtId="0" fontId="45" fillId="37" borderId="0" applyNumberFormat="0" applyBorder="0" applyAlignment="0" applyProtection="0">
      <alignment vertical="center"/>
    </xf>
    <xf numFmtId="0" fontId="44" fillId="38" borderId="0" applyNumberFormat="0" applyBorder="0" applyAlignment="0" applyProtection="0">
      <alignment vertical="center"/>
    </xf>
    <xf numFmtId="176" fontId="46" fillId="0" borderId="0" applyFont="0" applyFill="0" applyBorder="0" applyAlignment="0" applyProtection="0"/>
    <xf numFmtId="0" fontId="46" fillId="0" borderId="0"/>
  </cellStyleXfs>
  <cellXfs count="137">
    <xf numFmtId="0" fontId="0" fillId="0" borderId="0" xfId="0">
      <alignment vertical="center"/>
    </xf>
    <xf numFmtId="0" fontId="1" fillId="0" borderId="0" xfId="0" applyFont="1">
      <alignment vertical="center"/>
    </xf>
    <xf numFmtId="0" fontId="2" fillId="2" borderId="1" xfId="0" applyFont="1" applyFill="1" applyBorder="1" applyAlignment="1">
      <alignment horizontal="center"/>
    </xf>
    <xf numFmtId="49" fontId="3"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6" fillId="0" borderId="0" xfId="0" applyFont="1">
      <alignment vertical="center"/>
    </xf>
    <xf numFmtId="0" fontId="7" fillId="2" borderId="1" xfId="0" applyFont="1" applyFill="1" applyBorder="1" applyAlignment="1">
      <alignment horizontal="center"/>
    </xf>
    <xf numFmtId="2" fontId="3" fillId="2" borderId="1" xfId="0" applyNumberFormat="1" applyFont="1" applyFill="1" applyBorder="1" applyAlignment="1">
      <alignment horizontal="center" vertical="center"/>
    </xf>
    <xf numFmtId="0" fontId="6" fillId="0" borderId="0" xfId="0" applyFont="1" applyBorder="1">
      <alignment vertical="center"/>
    </xf>
    <xf numFmtId="0" fontId="2" fillId="2" borderId="2" xfId="0" applyFont="1" applyFill="1" applyBorder="1" applyAlignment="1">
      <alignment horizontal="center"/>
    </xf>
    <xf numFmtId="0" fontId="8" fillId="2" borderId="1" xfId="0" applyFont="1" applyFill="1" applyBorder="1" applyAlignment="1">
      <alignment horizontal="center"/>
    </xf>
    <xf numFmtId="2" fontId="3" fillId="2" borderId="2" xfId="0" applyNumberFormat="1" applyFont="1" applyFill="1" applyBorder="1" applyAlignment="1">
      <alignment horizontal="center" vertical="center"/>
    </xf>
    <xf numFmtId="0" fontId="6" fillId="0" borderId="0" xfId="0" applyFont="1" applyAlignment="1">
      <alignment horizontal="right" vertical="center"/>
    </xf>
    <xf numFmtId="0" fontId="9" fillId="0" borderId="1" xfId="50" applyFont="1" applyFill="1" applyBorder="1" applyAlignment="1">
      <alignment horizontal="center" wrapText="1"/>
    </xf>
    <xf numFmtId="0" fontId="10" fillId="0" borderId="1" xfId="50" applyFont="1" applyFill="1" applyBorder="1" applyAlignment="1">
      <alignment horizontal="center" wrapText="1"/>
    </xf>
    <xf numFmtId="1" fontId="10" fillId="0" borderId="1" xfId="50" applyNumberFormat="1" applyFont="1" applyFill="1" applyBorder="1" applyAlignment="1">
      <alignment horizontal="center" wrapText="1"/>
    </xf>
    <xf numFmtId="0" fontId="0" fillId="0" borderId="1" xfId="0" applyBorder="1">
      <alignment vertical="center"/>
    </xf>
    <xf numFmtId="0" fontId="11" fillId="0" borderId="0" xfId="0" applyFont="1" applyFill="1" applyAlignment="1">
      <alignment vertical="center"/>
    </xf>
    <xf numFmtId="0" fontId="11" fillId="0" borderId="0" xfId="0" applyFont="1" applyFill="1" applyAlignment="1">
      <alignment horizontal="center" vertical="center"/>
    </xf>
    <xf numFmtId="0" fontId="12" fillId="3"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14" fontId="12" fillId="0" borderId="1" xfId="0" applyNumberFormat="1" applyFont="1" applyFill="1" applyBorder="1" applyAlignment="1">
      <alignment horizontal="left" vertical="center"/>
    </xf>
    <xf numFmtId="0" fontId="12" fillId="3" borderId="5" xfId="0" applyFont="1" applyFill="1" applyBorder="1" applyAlignment="1">
      <alignment horizontal="center" vertical="center"/>
    </xf>
    <xf numFmtId="0" fontId="13" fillId="0" borderId="2" xfId="6" applyNumberFormat="1" applyFont="1" applyFill="1" applyBorder="1" applyAlignment="1" applyProtection="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3" borderId="1" xfId="0" applyFont="1" applyFill="1" applyBorder="1" applyAlignment="1">
      <alignment horizontal="center" vertical="center"/>
    </xf>
    <xf numFmtId="177" fontId="14" fillId="0" borderId="4" xfId="1" applyNumberFormat="1" applyFont="1" applyBorder="1" applyAlignment="1">
      <alignment horizontal="center" vertical="center"/>
    </xf>
    <xf numFmtId="14" fontId="12" fillId="0" borderId="1" xfId="0" applyNumberFormat="1" applyFont="1" applyFill="1" applyBorder="1" applyAlignment="1">
      <alignment horizontal="center" vertical="center"/>
    </xf>
    <xf numFmtId="14" fontId="15" fillId="0" borderId="2" xfId="6" applyNumberFormat="1" applyFont="1" applyFill="1" applyBorder="1" applyAlignment="1" applyProtection="1">
      <alignment horizontal="left" vertical="center"/>
    </xf>
    <xf numFmtId="14" fontId="12" fillId="0" borderId="4" xfId="0" applyNumberFormat="1" applyFont="1" applyFill="1" applyBorder="1" applyAlignment="1">
      <alignment horizontal="left" vertical="center"/>
    </xf>
    <xf numFmtId="14" fontId="12" fillId="0" borderId="5" xfId="0" applyNumberFormat="1" applyFont="1" applyFill="1" applyBorder="1" applyAlignment="1">
      <alignment horizontal="left"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2" xfId="1" applyNumberFormat="1" applyFont="1" applyFill="1" applyBorder="1" applyAlignment="1">
      <alignment horizontal="center" vertical="center"/>
    </xf>
    <xf numFmtId="0" fontId="17" fillId="4" borderId="5" xfId="1" applyNumberFormat="1" applyFont="1" applyFill="1" applyBorder="1" applyAlignment="1">
      <alignment horizontal="center" vertical="center"/>
    </xf>
    <xf numFmtId="178" fontId="17" fillId="4" borderId="2" xfId="1" applyNumberFormat="1" applyFont="1" applyFill="1" applyBorder="1" applyAlignment="1">
      <alignment horizontal="center" vertical="center"/>
    </xf>
    <xf numFmtId="0" fontId="16" fillId="0" borderId="6" xfId="0" applyFont="1" applyFill="1" applyBorder="1" applyAlignment="1">
      <alignment horizontal="center" vertical="center" wrapText="1"/>
    </xf>
    <xf numFmtId="177" fontId="14" fillId="5" borderId="7" xfId="1" applyNumberFormat="1" applyFont="1" applyFill="1" applyBorder="1" applyAlignment="1">
      <alignment horizontal="center" vertical="center"/>
    </xf>
    <xf numFmtId="177" fontId="14" fillId="5" borderId="1" xfId="1" applyNumberFormat="1" applyFont="1" applyFill="1" applyBorder="1" applyAlignment="1">
      <alignment horizontal="center" vertical="center"/>
    </xf>
    <xf numFmtId="0" fontId="14" fillId="5" borderId="2" xfId="1" applyNumberFormat="1" applyFont="1" applyFill="1" applyBorder="1" applyAlignment="1">
      <alignment horizontal="center" vertical="center"/>
    </xf>
    <xf numFmtId="0" fontId="14" fillId="5" borderId="5" xfId="1" applyNumberFormat="1" applyFont="1" applyFill="1" applyBorder="1" applyAlignment="1">
      <alignment horizontal="center" vertical="center"/>
    </xf>
    <xf numFmtId="178" fontId="12" fillId="5" borderId="2" xfId="1" applyNumberFormat="1" applyFont="1" applyFill="1" applyBorder="1" applyAlignment="1">
      <alignment horizontal="center" vertical="center"/>
    </xf>
    <xf numFmtId="0" fontId="16" fillId="0" borderId="8" xfId="0" applyFont="1" applyFill="1" applyBorder="1" applyAlignment="1">
      <alignment horizontal="center" vertical="center" wrapText="1"/>
    </xf>
    <xf numFmtId="179" fontId="18" fillId="6" borderId="3" xfId="1" applyNumberFormat="1" applyFont="1" applyFill="1" applyBorder="1" applyAlignment="1">
      <alignment horizontal="right" vertical="center"/>
    </xf>
    <xf numFmtId="179" fontId="18" fillId="6" borderId="4" xfId="1" applyNumberFormat="1" applyFont="1" applyFill="1" applyBorder="1" applyAlignment="1">
      <alignment horizontal="right" vertical="center"/>
    </xf>
    <xf numFmtId="0" fontId="19"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1" applyNumberFormat="1" applyFont="1" applyFill="1" applyBorder="1" applyAlignment="1">
      <alignment horizontal="center" vertical="center"/>
    </xf>
    <xf numFmtId="0" fontId="20" fillId="0" borderId="1" xfId="0" applyFont="1" applyFill="1" applyBorder="1" applyAlignment="1">
      <alignment horizontal="center" vertical="center"/>
    </xf>
    <xf numFmtId="0" fontId="14" fillId="0" borderId="1" xfId="1" applyNumberFormat="1" applyFont="1" applyFill="1" applyBorder="1" applyAlignment="1">
      <alignment horizontal="center" vertical="center"/>
    </xf>
    <xf numFmtId="178" fontId="14" fillId="0" borderId="1" xfId="1" applyNumberFormat="1" applyFont="1" applyFill="1" applyBorder="1" applyAlignment="1">
      <alignment vertical="center"/>
    </xf>
    <xf numFmtId="0" fontId="14"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14" fillId="5" borderId="1" xfId="1" applyNumberFormat="1" applyFont="1" applyFill="1" applyBorder="1" applyAlignment="1">
      <alignment horizontal="center" vertical="center"/>
    </xf>
    <xf numFmtId="178" fontId="14" fillId="5" borderId="1" xfId="1" applyNumberFormat="1" applyFont="1" applyFill="1" applyBorder="1" applyAlignment="1">
      <alignment horizontal="right" vertical="center"/>
    </xf>
    <xf numFmtId="0" fontId="16" fillId="0" borderId="1" xfId="0" applyFont="1" applyFill="1" applyBorder="1" applyAlignment="1">
      <alignment horizontal="center" vertical="center" wrapText="1"/>
    </xf>
    <xf numFmtId="177" fontId="14" fillId="5" borderId="9" xfId="1" applyNumberFormat="1" applyFont="1" applyFill="1" applyBorder="1" applyAlignment="1">
      <alignment horizontal="center" vertical="center"/>
    </xf>
    <xf numFmtId="177" fontId="14" fillId="5" borderId="10" xfId="1" applyNumberFormat="1" applyFont="1" applyFill="1" applyBorder="1" applyAlignment="1">
      <alignment horizontal="center" vertical="center"/>
    </xf>
    <xf numFmtId="0" fontId="14" fillId="5" borderId="10" xfId="1" applyNumberFormat="1" applyFont="1" applyFill="1" applyBorder="1" applyAlignment="1">
      <alignment horizontal="center" vertical="center"/>
    </xf>
    <xf numFmtId="0" fontId="16" fillId="0" borderId="11" xfId="0" applyFont="1" applyFill="1" applyBorder="1" applyAlignment="1">
      <alignment horizontal="center" vertical="center" wrapText="1"/>
    </xf>
    <xf numFmtId="178" fontId="12" fillId="5" borderId="1" xfId="1" applyNumberFormat="1" applyFont="1" applyFill="1" applyBorder="1" applyAlignment="1">
      <alignment vertical="center"/>
    </xf>
    <xf numFmtId="0" fontId="16" fillId="0" borderId="0" xfId="0" applyFont="1" applyFill="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178" fontId="12" fillId="5" borderId="2" xfId="1" applyNumberFormat="1" applyFont="1" applyFill="1" applyBorder="1" applyAlignment="1">
      <alignment horizontal="right" vertical="center"/>
    </xf>
    <xf numFmtId="0" fontId="12" fillId="0" borderId="1" xfId="50" applyFont="1" applyBorder="1" applyAlignment="1">
      <alignment horizontal="center" vertical="center" wrapText="1"/>
    </xf>
    <xf numFmtId="0" fontId="14" fillId="0" borderId="1" xfId="0" applyFont="1" applyFill="1" applyBorder="1" applyAlignment="1">
      <alignment horizontal="center" vertical="center"/>
    </xf>
    <xf numFmtId="0" fontId="14" fillId="0" borderId="2" xfId="1" applyNumberFormat="1" applyFont="1" applyFill="1" applyBorder="1" applyAlignment="1">
      <alignment horizontal="center" vertical="center"/>
    </xf>
    <xf numFmtId="0" fontId="14" fillId="0" borderId="5" xfId="1" applyNumberFormat="1" applyFont="1" applyFill="1" applyBorder="1" applyAlignment="1">
      <alignment horizontal="center" vertical="center"/>
    </xf>
    <xf numFmtId="0" fontId="14" fillId="0" borderId="2" xfId="1" applyNumberFormat="1" applyFont="1" applyBorder="1" applyAlignment="1">
      <alignment horizontal="center" vertical="center"/>
    </xf>
    <xf numFmtId="0" fontId="14" fillId="0" borderId="5" xfId="1" applyNumberFormat="1" applyFont="1" applyBorder="1" applyAlignment="1">
      <alignment horizontal="center" vertical="center"/>
    </xf>
    <xf numFmtId="0" fontId="12" fillId="5" borderId="1" xfId="50" applyFont="1" applyFill="1" applyBorder="1" applyAlignment="1">
      <alignment horizontal="center" vertical="center" wrapText="1"/>
    </xf>
    <xf numFmtId="0" fontId="14" fillId="5" borderId="1" xfId="0" applyFont="1" applyFill="1" applyBorder="1" applyAlignment="1">
      <alignment horizontal="center" vertical="center"/>
    </xf>
    <xf numFmtId="178" fontId="14" fillId="5" borderId="1" xfId="1" applyNumberFormat="1" applyFont="1" applyFill="1" applyBorder="1" applyAlignment="1">
      <alignmen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3" borderId="3" xfId="0" applyFont="1" applyFill="1" applyBorder="1" applyAlignment="1">
      <alignment horizontal="right" vertical="center"/>
    </xf>
    <xf numFmtId="0" fontId="16" fillId="3" borderId="4" xfId="0" applyFont="1" applyFill="1" applyBorder="1" applyAlignment="1">
      <alignment horizontal="right" vertical="center"/>
    </xf>
    <xf numFmtId="0" fontId="21" fillId="7" borderId="1"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21" fillId="7" borderId="16" xfId="0" applyFont="1" applyFill="1" applyBorder="1" applyAlignment="1">
      <alignment horizontal="center" vertical="center"/>
    </xf>
    <xf numFmtId="0" fontId="21" fillId="7" borderId="17"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20" fillId="0" borderId="5" xfId="0" applyFont="1" applyFill="1" applyBorder="1" applyAlignment="1">
      <alignment horizontal="center" vertical="center"/>
    </xf>
    <xf numFmtId="14" fontId="12" fillId="0" borderId="18" xfId="0" applyNumberFormat="1" applyFont="1" applyFill="1" applyBorder="1" applyAlignment="1">
      <alignment horizontal="center" vertical="center"/>
    </xf>
    <xf numFmtId="0" fontId="12" fillId="0" borderId="2"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9" xfId="0" applyFont="1" applyFill="1" applyBorder="1" applyAlignment="1">
      <alignment horizontal="left" vertical="center"/>
    </xf>
    <xf numFmtId="0" fontId="16" fillId="4" borderId="19" xfId="0" applyFont="1" applyFill="1" applyBorder="1" applyAlignment="1">
      <alignment horizontal="center" vertical="center" wrapText="1"/>
    </xf>
    <xf numFmtId="178" fontId="17" fillId="4" borderId="5" xfId="1" applyNumberFormat="1" applyFont="1" applyFill="1" applyBorder="1" applyAlignment="1">
      <alignment horizontal="center" vertical="center"/>
    </xf>
    <xf numFmtId="178" fontId="17" fillId="4" borderId="1" xfId="1" applyNumberFormat="1" applyFont="1" applyFill="1" applyBorder="1" applyAlignment="1">
      <alignment horizontal="center" vertical="center"/>
    </xf>
    <xf numFmtId="177" fontId="17" fillId="4" borderId="18" xfId="1" applyNumberFormat="1" applyFont="1" applyFill="1" applyBorder="1" applyAlignment="1">
      <alignment horizontal="center" vertical="center"/>
    </xf>
    <xf numFmtId="178" fontId="12" fillId="5" borderId="5" xfId="1" applyNumberFormat="1" applyFont="1" applyFill="1" applyBorder="1" applyAlignment="1">
      <alignment horizontal="center" vertical="center"/>
    </xf>
    <xf numFmtId="178" fontId="14" fillId="0" borderId="1" xfId="1" applyNumberFormat="1" applyFont="1" applyBorder="1" applyAlignment="1">
      <alignment vertical="center"/>
    </xf>
    <xf numFmtId="177" fontId="20" fillId="0" borderId="18" xfId="1" applyNumberFormat="1" applyFont="1" applyFill="1" applyBorder="1" applyAlignment="1">
      <alignment horizontal="center" vertical="center" wrapText="1"/>
    </xf>
    <xf numFmtId="179" fontId="18" fillId="6" borderId="5" xfId="1" applyNumberFormat="1" applyFont="1" applyFill="1" applyBorder="1" applyAlignment="1">
      <alignment horizontal="right" vertical="center"/>
    </xf>
    <xf numFmtId="178" fontId="18" fillId="6" borderId="2" xfId="49" applyNumberFormat="1" applyFont="1" applyFill="1" applyBorder="1" applyAlignment="1">
      <alignment horizontal="right" vertical="center"/>
    </xf>
    <xf numFmtId="177" fontId="23" fillId="6" borderId="18" xfId="1" applyNumberFormat="1" applyFont="1" applyFill="1" applyBorder="1" applyAlignment="1">
      <alignment horizontal="center" vertical="center" wrapText="1"/>
    </xf>
    <xf numFmtId="178" fontId="14" fillId="7" borderId="1" xfId="1" applyNumberFormat="1" applyFont="1" applyFill="1" applyBorder="1" applyAlignment="1">
      <alignment vertical="center"/>
    </xf>
    <xf numFmtId="178" fontId="14" fillId="0" borderId="1" xfId="1" applyNumberFormat="1" applyFont="1" applyBorder="1" applyAlignment="1">
      <alignment horizontal="right" vertical="center"/>
    </xf>
    <xf numFmtId="177" fontId="12" fillId="0" borderId="1" xfId="1" applyNumberFormat="1" applyFont="1" applyFill="1" applyBorder="1" applyAlignment="1">
      <alignment horizontal="center" vertical="center" wrapText="1"/>
    </xf>
    <xf numFmtId="40" fontId="14" fillId="5" borderId="1" xfId="1" applyNumberFormat="1" applyFont="1" applyFill="1" applyBorder="1" applyAlignment="1">
      <alignment horizontal="right" vertical="center"/>
    </xf>
    <xf numFmtId="58" fontId="12" fillId="0" borderId="20" xfId="1" applyNumberFormat="1" applyFont="1" applyFill="1" applyBorder="1" applyAlignment="1">
      <alignment horizontal="center" vertical="center" wrapText="1"/>
    </xf>
    <xf numFmtId="178" fontId="12" fillId="5" borderId="1" xfId="1" applyNumberFormat="1" applyFont="1" applyFill="1" applyBorder="1" applyAlignment="1">
      <alignment horizontal="right" vertical="center"/>
    </xf>
    <xf numFmtId="177" fontId="12" fillId="8" borderId="1" xfId="1" applyNumberFormat="1" applyFont="1" applyFill="1" applyBorder="1" applyAlignment="1">
      <alignment horizontal="center" vertical="center" wrapText="1"/>
    </xf>
    <xf numFmtId="178" fontId="14" fillId="0" borderId="10" xfId="1" applyNumberFormat="1" applyFont="1" applyBorder="1" applyAlignment="1">
      <alignment horizontal="right" vertical="center"/>
    </xf>
    <xf numFmtId="177" fontId="12" fillId="0" borderId="18" xfId="1" applyNumberFormat="1" applyFont="1" applyFill="1" applyBorder="1" applyAlignment="1">
      <alignment horizontal="center" vertical="center" wrapText="1"/>
    </xf>
    <xf numFmtId="40" fontId="14" fillId="0" borderId="10" xfId="1" applyNumberFormat="1" applyFont="1" applyBorder="1" applyAlignment="1">
      <alignment horizontal="right" vertical="center"/>
    </xf>
    <xf numFmtId="178" fontId="14" fillId="0" borderId="21" xfId="1" applyNumberFormat="1" applyFont="1" applyBorder="1" applyAlignment="1">
      <alignment vertical="center"/>
    </xf>
    <xf numFmtId="177" fontId="12" fillId="7" borderId="18" xfId="1" applyNumberFormat="1" applyFont="1" applyFill="1" applyBorder="1" applyAlignment="1">
      <alignment horizontal="center" vertical="center" wrapText="1"/>
    </xf>
    <xf numFmtId="40" fontId="14" fillId="5" borderId="10" xfId="1" applyNumberFormat="1" applyFont="1" applyFill="1" applyBorder="1" applyAlignment="1">
      <alignment horizontal="right" vertical="center"/>
    </xf>
    <xf numFmtId="40" fontId="14" fillId="0" borderId="1" xfId="1" applyNumberFormat="1" applyFont="1" applyBorder="1" applyAlignment="1">
      <alignment horizontal="right" vertical="center"/>
    </xf>
    <xf numFmtId="0" fontId="12" fillId="7" borderId="1" xfId="0" applyFont="1" applyFill="1" applyBorder="1" applyAlignment="1">
      <alignment horizontal="center" vertical="center" wrapText="1"/>
    </xf>
    <xf numFmtId="0" fontId="16" fillId="3" borderId="5" xfId="0" applyFont="1" applyFill="1" applyBorder="1" applyAlignment="1">
      <alignment horizontal="right" vertical="center"/>
    </xf>
    <xf numFmtId="178" fontId="16" fillId="3" borderId="1" xfId="49" applyNumberFormat="1" applyFont="1" applyFill="1" applyBorder="1" applyAlignment="1">
      <alignment horizontal="right" vertical="center"/>
    </xf>
    <xf numFmtId="179" fontId="24" fillId="3" borderId="18" xfId="49" applyNumberFormat="1" applyFont="1" applyFill="1" applyBorder="1" applyAlignment="1">
      <alignment horizontal="center" vertical="center" wrapText="1"/>
    </xf>
    <xf numFmtId="9" fontId="25" fillId="5" borderId="1" xfId="0" applyNumberFormat="1" applyFont="1" applyFill="1" applyBorder="1" applyAlignment="1">
      <alignment horizontal="center" vertical="center"/>
    </xf>
    <xf numFmtId="178" fontId="26" fillId="2" borderId="1" xfId="49" applyNumberFormat="1" applyFont="1" applyFill="1" applyBorder="1" applyAlignment="1">
      <alignment horizontal="right" vertical="center"/>
    </xf>
    <xf numFmtId="0" fontId="16" fillId="0" borderId="22" xfId="0" applyFont="1" applyFill="1" applyBorder="1" applyAlignment="1">
      <alignment horizontal="center" vertical="center"/>
    </xf>
    <xf numFmtId="0" fontId="22" fillId="7" borderId="5" xfId="0" applyFont="1" applyFill="1" applyBorder="1" applyAlignment="1">
      <alignment horizontal="center" vertical="center"/>
    </xf>
    <xf numFmtId="178" fontId="18" fillId="0" borderId="1" xfId="49" applyNumberFormat="1" applyFont="1" applyFill="1" applyBorder="1" applyAlignment="1">
      <alignment horizontal="right" vertical="center"/>
    </xf>
    <xf numFmtId="177" fontId="23" fillId="0" borderId="18" xfId="1" applyNumberFormat="1" applyFont="1" applyFill="1" applyBorder="1" applyAlignment="1">
      <alignment horizontal="center" vertical="center" wrapText="1"/>
    </xf>
    <xf numFmtId="0" fontId="21" fillId="7" borderId="23" xfId="0" applyFont="1" applyFill="1" applyBorder="1" applyAlignment="1">
      <alignment horizontal="center" vertical="center"/>
    </xf>
    <xf numFmtId="178" fontId="21" fillId="7" borderId="24" xfId="49" applyNumberFormat="1" applyFont="1" applyFill="1" applyBorder="1" applyAlignment="1">
      <alignment horizontal="right" vertical="center"/>
    </xf>
    <xf numFmtId="179" fontId="21" fillId="7" borderId="25" xfId="49"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uro" xfId="49"/>
    <cellStyle name="样式 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495300</xdr:colOff>
      <xdr:row>2</xdr:row>
      <xdr:rowOff>44450</xdr:rowOff>
    </xdr:from>
    <xdr:to>
      <xdr:col>13</xdr:col>
      <xdr:colOff>495300</xdr:colOff>
      <xdr:row>26</xdr:row>
      <xdr:rowOff>146050</xdr:rowOff>
    </xdr:to>
    <xdr:pic>
      <xdr:nvPicPr>
        <xdr:cNvPr id="2" name="图片 1"/>
        <xdr:cNvPicPr>
          <a:picLocks noChangeAspect="1"/>
        </xdr:cNvPicPr>
      </xdr:nvPicPr>
      <xdr:blipFill>
        <a:blip r:embed="rId1"/>
        <a:stretch>
          <a:fillRect/>
        </a:stretch>
      </xdr:blipFill>
      <xdr:spPr>
        <a:xfrm>
          <a:off x="495300" y="400050"/>
          <a:ext cx="7924800" cy="43688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zhaojie@cct.c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tabSelected="1" zoomScale="80" zoomScaleNormal="80" topLeftCell="B9" workbookViewId="0">
      <selection activeCell="K65" sqref="K65"/>
    </sheetView>
  </sheetViews>
  <sheetFormatPr defaultColWidth="12.9181818181818" defaultRowHeight="16.5"/>
  <cols>
    <col min="1" max="1" width="21.0363636363636" style="18" customWidth="1"/>
    <col min="2" max="2" width="24.2818181818182" style="18" customWidth="1"/>
    <col min="3" max="3" width="19.8545454545455" style="18" customWidth="1"/>
    <col min="4" max="4" width="11.5545454545455" style="18" customWidth="1"/>
    <col min="5" max="5" width="12.7636363636364" style="18" hidden="1" customWidth="1"/>
    <col min="6" max="6" width="12.3636363636364" style="18" customWidth="1"/>
    <col min="7" max="7" width="18.6909090909091" style="18" customWidth="1"/>
    <col min="8" max="8" width="13.6363636363636" style="18" customWidth="1"/>
    <col min="9" max="9" width="4.93636363636364" style="18" customWidth="1"/>
    <col min="10" max="10" width="24.6727272727273" style="18" customWidth="1"/>
    <col min="11" max="11" width="64.2090909090909" style="19" customWidth="1"/>
    <col min="12" max="16384" width="12.9181818181818" style="18"/>
  </cols>
  <sheetData>
    <row r="1" s="18" customFormat="1" ht="34" customHeight="1" spans="1:11">
      <c r="A1" s="20" t="s">
        <v>0</v>
      </c>
      <c r="B1" s="21" t="s">
        <v>1</v>
      </c>
      <c r="C1" s="22"/>
      <c r="D1" s="22"/>
      <c r="E1" s="22"/>
      <c r="F1" s="23"/>
      <c r="G1" s="24" t="s">
        <v>2</v>
      </c>
      <c r="H1" s="21" t="s">
        <v>3</v>
      </c>
      <c r="I1" s="23"/>
      <c r="J1" s="93" t="s">
        <v>4</v>
      </c>
      <c r="K1" s="94">
        <v>16710099773</v>
      </c>
    </row>
    <row r="2" s="18" customFormat="1" spans="1:11">
      <c r="A2" s="20" t="s">
        <v>5</v>
      </c>
      <c r="B2" s="21"/>
      <c r="C2" s="22"/>
      <c r="D2" s="22"/>
      <c r="E2" s="22"/>
      <c r="F2" s="23"/>
      <c r="G2" s="24" t="s">
        <v>6</v>
      </c>
      <c r="H2" s="21" t="s">
        <v>7</v>
      </c>
      <c r="I2" s="23"/>
      <c r="J2" s="93" t="s">
        <v>4</v>
      </c>
      <c r="K2" s="94">
        <v>13251589043</v>
      </c>
    </row>
    <row r="3" s="18" customFormat="1" spans="1:11">
      <c r="A3" s="20" t="s">
        <v>8</v>
      </c>
      <c r="B3" s="25" t="s">
        <v>9</v>
      </c>
      <c r="C3" s="26" t="s">
        <v>10</v>
      </c>
      <c r="D3" s="27">
        <v>23</v>
      </c>
      <c r="E3" s="28"/>
      <c r="F3" s="29"/>
      <c r="G3" s="30" t="s">
        <v>11</v>
      </c>
      <c r="H3" s="31" t="s">
        <v>12</v>
      </c>
      <c r="I3" s="95"/>
      <c r="J3" s="36" t="s">
        <v>13</v>
      </c>
      <c r="K3" s="96" t="s">
        <v>14</v>
      </c>
    </row>
    <row r="4" s="18" customFormat="1" spans="1:11">
      <c r="A4" s="20" t="s">
        <v>15</v>
      </c>
      <c r="B4" s="32" t="s">
        <v>16</v>
      </c>
      <c r="C4" s="26" t="s">
        <v>17</v>
      </c>
      <c r="D4" s="33" t="s">
        <v>18</v>
      </c>
      <c r="E4" s="34"/>
      <c r="F4" s="35"/>
      <c r="G4" s="36" t="s">
        <v>4</v>
      </c>
      <c r="H4" s="37"/>
      <c r="I4" s="97">
        <v>13811830485</v>
      </c>
      <c r="J4" s="98"/>
      <c r="K4" s="99"/>
    </row>
    <row r="5" s="18" customFormat="1" spans="1:11">
      <c r="A5" s="38" t="s">
        <v>19</v>
      </c>
      <c r="B5" s="39"/>
      <c r="C5" s="39"/>
      <c r="D5" s="39"/>
      <c r="E5" s="39"/>
      <c r="F5" s="39"/>
      <c r="G5" s="39"/>
      <c r="H5" s="39"/>
      <c r="I5" s="39"/>
      <c r="J5" s="39"/>
      <c r="K5" s="100"/>
    </row>
    <row r="6" s="18" customFormat="1" spans="1:11">
      <c r="A6" s="40" t="s">
        <v>20</v>
      </c>
      <c r="B6" s="41"/>
      <c r="C6" s="42" t="s">
        <v>21</v>
      </c>
      <c r="D6" s="43" t="s">
        <v>22</v>
      </c>
      <c r="E6" s="44"/>
      <c r="F6" s="43" t="s">
        <v>23</v>
      </c>
      <c r="G6" s="44"/>
      <c r="H6" s="45" t="s">
        <v>24</v>
      </c>
      <c r="I6" s="101"/>
      <c r="J6" s="102" t="s">
        <v>25</v>
      </c>
      <c r="K6" s="103" t="s">
        <v>26</v>
      </c>
    </row>
    <row r="7" s="18" customFormat="1" spans="1:11">
      <c r="A7" s="46" t="s">
        <v>27</v>
      </c>
      <c r="B7" s="47" t="s">
        <v>28</v>
      </c>
      <c r="C7" s="48" t="s">
        <v>29</v>
      </c>
      <c r="D7" s="49">
        <v>1</v>
      </c>
      <c r="E7" s="50"/>
      <c r="F7" s="49" t="s">
        <v>30</v>
      </c>
      <c r="G7" s="50"/>
      <c r="H7" s="51">
        <v>8140</v>
      </c>
      <c r="I7" s="104"/>
      <c r="J7" s="105">
        <f>D7*H7</f>
        <v>8140</v>
      </c>
      <c r="K7" s="106" t="s">
        <v>31</v>
      </c>
    </row>
    <row r="8" s="18" customFormat="1" spans="1:11">
      <c r="A8" s="52"/>
      <c r="B8" s="47" t="s">
        <v>32</v>
      </c>
      <c r="C8" s="48" t="s">
        <v>33</v>
      </c>
      <c r="D8" s="49">
        <v>1</v>
      </c>
      <c r="E8" s="50"/>
      <c r="F8" s="49" t="s">
        <v>30</v>
      </c>
      <c r="G8" s="50"/>
      <c r="H8" s="51">
        <v>2186</v>
      </c>
      <c r="I8" s="104"/>
      <c r="J8" s="105">
        <f>D8*H8</f>
        <v>2186</v>
      </c>
      <c r="K8" s="106" t="s">
        <v>31</v>
      </c>
    </row>
    <row r="9" s="18" customFormat="1" spans="1:11">
      <c r="A9" s="53" t="s">
        <v>34</v>
      </c>
      <c r="B9" s="54"/>
      <c r="C9" s="54"/>
      <c r="D9" s="54"/>
      <c r="E9" s="54"/>
      <c r="F9" s="54"/>
      <c r="G9" s="54"/>
      <c r="H9" s="54"/>
      <c r="I9" s="107"/>
      <c r="J9" s="108">
        <f>SUM(J7:J8)</f>
        <v>10326</v>
      </c>
      <c r="K9" s="109"/>
    </row>
    <row r="10" s="18" customFormat="1" ht="30" customHeight="1" spans="1:11">
      <c r="A10" s="40" t="s">
        <v>20</v>
      </c>
      <c r="B10" s="41"/>
      <c r="C10" s="42" t="s">
        <v>35</v>
      </c>
      <c r="D10" s="43" t="s">
        <v>22</v>
      </c>
      <c r="E10" s="44"/>
      <c r="F10" s="43" t="s">
        <v>23</v>
      </c>
      <c r="G10" s="44"/>
      <c r="H10" s="43" t="s">
        <v>24</v>
      </c>
      <c r="I10" s="44"/>
      <c r="J10" s="102" t="s">
        <v>25</v>
      </c>
      <c r="K10" s="103" t="s">
        <v>26</v>
      </c>
    </row>
    <row r="11" s="18" customFormat="1" ht="77" customHeight="1" spans="1:11">
      <c r="A11" s="55" t="s">
        <v>36</v>
      </c>
      <c r="B11" s="56" t="s">
        <v>37</v>
      </c>
      <c r="C11" s="57" t="s">
        <v>38</v>
      </c>
      <c r="D11" s="58">
        <v>2</v>
      </c>
      <c r="E11" s="58"/>
      <c r="F11" s="59" t="s">
        <v>39</v>
      </c>
      <c r="G11" s="59"/>
      <c r="H11" s="60">
        <v>2800</v>
      </c>
      <c r="I11" s="110" t="s">
        <v>40</v>
      </c>
      <c r="J11" s="111">
        <f>D11*H11</f>
        <v>5600</v>
      </c>
      <c r="K11" s="112" t="s">
        <v>41</v>
      </c>
    </row>
    <row r="12" s="18" customFormat="1" ht="33" spans="1:11">
      <c r="A12" s="55"/>
      <c r="B12" s="61" t="s">
        <v>42</v>
      </c>
      <c r="C12" s="48" t="s">
        <v>43</v>
      </c>
      <c r="D12" s="62">
        <v>1</v>
      </c>
      <c r="E12" s="62"/>
      <c r="F12" s="63" t="s">
        <v>44</v>
      </c>
      <c r="G12" s="63"/>
      <c r="H12" s="64">
        <v>1400</v>
      </c>
      <c r="I12" s="64" t="s">
        <v>40</v>
      </c>
      <c r="J12" s="111">
        <f>D12*H12</f>
        <v>1400</v>
      </c>
      <c r="K12" s="112" t="s">
        <v>45</v>
      </c>
    </row>
    <row r="13" s="18" customFormat="1" spans="1:11">
      <c r="A13" s="53" t="s">
        <v>34</v>
      </c>
      <c r="B13" s="54"/>
      <c r="C13" s="54"/>
      <c r="D13" s="54"/>
      <c r="E13" s="54"/>
      <c r="F13" s="54"/>
      <c r="G13" s="54"/>
      <c r="H13" s="54"/>
      <c r="I13" s="107"/>
      <c r="J13" s="108">
        <f>SUM(J11:J12)</f>
        <v>7000</v>
      </c>
      <c r="K13" s="109"/>
    </row>
    <row r="14" s="18" customFormat="1" spans="1:11">
      <c r="A14" s="40" t="s">
        <v>20</v>
      </c>
      <c r="B14" s="41"/>
      <c r="C14" s="42" t="s">
        <v>46</v>
      </c>
      <c r="D14" s="43" t="s">
        <v>22</v>
      </c>
      <c r="E14" s="44"/>
      <c r="F14" s="43" t="s">
        <v>23</v>
      </c>
      <c r="G14" s="44"/>
      <c r="H14" s="43" t="s">
        <v>24</v>
      </c>
      <c r="I14" s="44"/>
      <c r="J14" s="102" t="s">
        <v>25</v>
      </c>
      <c r="K14" s="103" t="s">
        <v>26</v>
      </c>
    </row>
    <row r="15" s="18" customFormat="1" spans="1:11">
      <c r="A15" s="65" t="s">
        <v>47</v>
      </c>
      <c r="B15" s="66" t="s">
        <v>48</v>
      </c>
      <c r="C15" s="67" t="s">
        <v>49</v>
      </c>
      <c r="D15" s="68">
        <v>11</v>
      </c>
      <c r="E15" s="67" t="s">
        <v>50</v>
      </c>
      <c r="F15" s="68">
        <v>1</v>
      </c>
      <c r="G15" s="67" t="s">
        <v>51</v>
      </c>
      <c r="H15" s="64">
        <v>500</v>
      </c>
      <c r="I15" s="113" t="s">
        <v>40</v>
      </c>
      <c r="J15" s="105">
        <f>D15*F15*H15</f>
        <v>5500</v>
      </c>
      <c r="K15" s="114" t="s">
        <v>52</v>
      </c>
    </row>
    <row r="16" s="18" customFormat="1" spans="1:11">
      <c r="A16" s="53" t="s">
        <v>34</v>
      </c>
      <c r="B16" s="54"/>
      <c r="C16" s="54"/>
      <c r="D16" s="54"/>
      <c r="E16" s="54"/>
      <c r="F16" s="54"/>
      <c r="G16" s="54"/>
      <c r="H16" s="54"/>
      <c r="I16" s="107"/>
      <c r="J16" s="108">
        <f>SUM(J15:J15)</f>
        <v>5500</v>
      </c>
      <c r="K16" s="109"/>
    </row>
    <row r="17" s="18" customFormat="1" spans="1:11">
      <c r="A17" s="40" t="s">
        <v>20</v>
      </c>
      <c r="B17" s="41"/>
      <c r="C17" s="42" t="s">
        <v>53</v>
      </c>
      <c r="D17" s="43" t="s">
        <v>22</v>
      </c>
      <c r="E17" s="44"/>
      <c r="F17" s="43" t="s">
        <v>23</v>
      </c>
      <c r="G17" s="44"/>
      <c r="H17" s="43" t="s">
        <v>24</v>
      </c>
      <c r="I17" s="44"/>
      <c r="J17" s="102" t="s">
        <v>25</v>
      </c>
      <c r="K17" s="103" t="s">
        <v>26</v>
      </c>
    </row>
    <row r="18" s="18" customFormat="1" ht="33" spans="1:11">
      <c r="A18" s="69" t="s">
        <v>54</v>
      </c>
      <c r="B18" s="63" t="s">
        <v>48</v>
      </c>
      <c r="C18" s="63" t="s">
        <v>55</v>
      </c>
      <c r="D18" s="63">
        <v>25</v>
      </c>
      <c r="E18" s="63"/>
      <c r="F18" s="63" t="s">
        <v>30</v>
      </c>
      <c r="G18" s="63"/>
      <c r="H18" s="70">
        <v>88</v>
      </c>
      <c r="I18" s="115" t="s">
        <v>40</v>
      </c>
      <c r="J18" s="105">
        <f>D18*H18</f>
        <v>2200</v>
      </c>
      <c r="K18" s="116" t="s">
        <v>56</v>
      </c>
    </row>
    <row r="19" s="18" customFormat="1" spans="1:11">
      <c r="A19" s="71"/>
      <c r="B19" s="63" t="s">
        <v>48</v>
      </c>
      <c r="C19" s="63" t="s">
        <v>57</v>
      </c>
      <c r="D19" s="63">
        <v>1</v>
      </c>
      <c r="E19" s="63"/>
      <c r="F19" s="63" t="s">
        <v>30</v>
      </c>
      <c r="G19" s="63"/>
      <c r="H19" s="70">
        <v>12662</v>
      </c>
      <c r="I19" s="115" t="s">
        <v>40</v>
      </c>
      <c r="J19" s="105">
        <f>D19*H19</f>
        <v>12662</v>
      </c>
      <c r="K19" s="112" t="s">
        <v>58</v>
      </c>
    </row>
    <row r="20" s="18" customFormat="1" spans="1:11">
      <c r="A20" s="72"/>
      <c r="B20" s="63" t="s">
        <v>48</v>
      </c>
      <c r="C20" s="63" t="s">
        <v>59</v>
      </c>
      <c r="D20" s="63">
        <v>1</v>
      </c>
      <c r="E20" s="63"/>
      <c r="F20" s="63" t="s">
        <v>30</v>
      </c>
      <c r="G20" s="63"/>
      <c r="H20" s="70">
        <v>1149.4</v>
      </c>
      <c r="I20" s="115" t="s">
        <v>40</v>
      </c>
      <c r="J20" s="105">
        <f>D20*H20</f>
        <v>1149.4</v>
      </c>
      <c r="K20" s="112" t="s">
        <v>60</v>
      </c>
    </row>
    <row r="21" s="18" customFormat="1" spans="1:11">
      <c r="A21" s="53" t="s">
        <v>34</v>
      </c>
      <c r="B21" s="54"/>
      <c r="C21" s="54"/>
      <c r="D21" s="54"/>
      <c r="E21" s="54"/>
      <c r="F21" s="54"/>
      <c r="G21" s="54"/>
      <c r="H21" s="54"/>
      <c r="I21" s="107"/>
      <c r="J21" s="108">
        <f>SUM(J18:J20)</f>
        <v>16011.4</v>
      </c>
      <c r="K21" s="109"/>
    </row>
    <row r="22" s="18" customFormat="1" spans="1:11">
      <c r="A22" s="40" t="s">
        <v>20</v>
      </c>
      <c r="B22" s="41"/>
      <c r="C22" s="42" t="s">
        <v>53</v>
      </c>
      <c r="D22" s="43" t="s">
        <v>22</v>
      </c>
      <c r="E22" s="44"/>
      <c r="F22" s="43" t="s">
        <v>23</v>
      </c>
      <c r="G22" s="44"/>
      <c r="H22" s="43" t="s">
        <v>24</v>
      </c>
      <c r="I22" s="44"/>
      <c r="J22" s="102" t="s">
        <v>25</v>
      </c>
      <c r="K22" s="103" t="s">
        <v>26</v>
      </c>
    </row>
    <row r="23" s="18" customFormat="1" spans="1:11">
      <c r="A23" s="73" t="s">
        <v>61</v>
      </c>
      <c r="B23" s="63" t="s">
        <v>62</v>
      </c>
      <c r="C23" s="48" t="s">
        <v>61</v>
      </c>
      <c r="D23" s="49">
        <v>23</v>
      </c>
      <c r="E23" s="50"/>
      <c r="F23" s="49" t="s">
        <v>30</v>
      </c>
      <c r="G23" s="50"/>
      <c r="H23" s="74">
        <v>60</v>
      </c>
      <c r="I23" s="115" t="s">
        <v>40</v>
      </c>
      <c r="J23" s="117">
        <f>D23*H23</f>
        <v>1380</v>
      </c>
      <c r="K23" s="118" t="s">
        <v>63</v>
      </c>
    </row>
    <row r="24" s="18" customFormat="1" spans="1:11">
      <c r="A24" s="53" t="s">
        <v>34</v>
      </c>
      <c r="B24" s="54"/>
      <c r="C24" s="54"/>
      <c r="D24" s="54"/>
      <c r="E24" s="54"/>
      <c r="F24" s="54"/>
      <c r="G24" s="54"/>
      <c r="H24" s="54"/>
      <c r="I24" s="107"/>
      <c r="J24" s="108">
        <f>SUM(J23:J23)</f>
        <v>1380</v>
      </c>
      <c r="K24" s="109"/>
    </row>
    <row r="25" s="18" customFormat="1" spans="1:11">
      <c r="A25" s="40" t="s">
        <v>20</v>
      </c>
      <c r="B25" s="41"/>
      <c r="C25" s="42" t="s">
        <v>53</v>
      </c>
      <c r="D25" s="43" t="s">
        <v>22</v>
      </c>
      <c r="E25" s="44"/>
      <c r="F25" s="43" t="s">
        <v>23</v>
      </c>
      <c r="G25" s="44"/>
      <c r="H25" s="43" t="s">
        <v>24</v>
      </c>
      <c r="I25" s="44"/>
      <c r="J25" s="102" t="s">
        <v>25</v>
      </c>
      <c r="K25" s="103" t="s">
        <v>26</v>
      </c>
    </row>
    <row r="26" s="18" customFormat="1" spans="1:11">
      <c r="A26" s="46" t="s">
        <v>64</v>
      </c>
      <c r="B26" s="75" t="s">
        <v>65</v>
      </c>
      <c r="C26" s="76" t="s">
        <v>66</v>
      </c>
      <c r="D26" s="77">
        <v>85</v>
      </c>
      <c r="E26" s="78"/>
      <c r="F26" s="79" t="s">
        <v>67</v>
      </c>
      <c r="G26" s="80"/>
      <c r="H26" s="60">
        <v>65</v>
      </c>
      <c r="I26" s="119" t="s">
        <v>40</v>
      </c>
      <c r="J26" s="120">
        <f>D26*H26</f>
        <v>5525</v>
      </c>
      <c r="K26" s="118" t="s">
        <v>68</v>
      </c>
    </row>
    <row r="27" s="18" customFormat="1" spans="1:11">
      <c r="A27" s="52"/>
      <c r="B27" s="75" t="s">
        <v>69</v>
      </c>
      <c r="C27" s="76" t="s">
        <v>66</v>
      </c>
      <c r="D27" s="77">
        <v>1</v>
      </c>
      <c r="E27" s="78"/>
      <c r="F27" s="79" t="s">
        <v>67</v>
      </c>
      <c r="G27" s="80"/>
      <c r="H27" s="60">
        <v>200</v>
      </c>
      <c r="I27" s="119" t="s">
        <v>40</v>
      </c>
      <c r="J27" s="120">
        <f>D27*H27</f>
        <v>200</v>
      </c>
      <c r="K27" s="118" t="s">
        <v>70</v>
      </c>
    </row>
    <row r="28" s="18" customFormat="1" ht="19.95" customHeight="1" spans="1:11">
      <c r="A28" s="52"/>
      <c r="B28" s="75" t="s">
        <v>71</v>
      </c>
      <c r="C28" s="76" t="s">
        <v>66</v>
      </c>
      <c r="D28" s="77">
        <v>1</v>
      </c>
      <c r="E28" s="78"/>
      <c r="F28" s="79" t="s">
        <v>67</v>
      </c>
      <c r="G28" s="80"/>
      <c r="H28" s="60">
        <v>30</v>
      </c>
      <c r="I28" s="119" t="s">
        <v>40</v>
      </c>
      <c r="J28" s="120">
        <f>D28*H28</f>
        <v>30</v>
      </c>
      <c r="K28" s="121" t="s">
        <v>72</v>
      </c>
    </row>
    <row r="29" s="18" customFormat="1" spans="1:11">
      <c r="A29" s="52"/>
      <c r="B29" s="81" t="s">
        <v>73</v>
      </c>
      <c r="C29" s="82" t="s">
        <v>66</v>
      </c>
      <c r="D29" s="49">
        <v>1</v>
      </c>
      <c r="E29" s="50"/>
      <c r="F29" s="49" t="s">
        <v>74</v>
      </c>
      <c r="G29" s="50"/>
      <c r="H29" s="83">
        <v>1500</v>
      </c>
      <c r="I29" s="122" t="s">
        <v>40</v>
      </c>
      <c r="J29" s="120">
        <f>D29*H29</f>
        <v>1500</v>
      </c>
      <c r="K29" s="121" t="s">
        <v>75</v>
      </c>
    </row>
    <row r="30" s="18" customFormat="1" spans="1:11">
      <c r="A30" s="53" t="s">
        <v>34</v>
      </c>
      <c r="B30" s="54"/>
      <c r="C30" s="54"/>
      <c r="D30" s="54"/>
      <c r="E30" s="54"/>
      <c r="F30" s="54"/>
      <c r="G30" s="54"/>
      <c r="H30" s="54"/>
      <c r="I30" s="107"/>
      <c r="J30" s="108">
        <f>SUM(J26:J29)</f>
        <v>7255</v>
      </c>
      <c r="K30" s="109"/>
    </row>
    <row r="31" s="18" customFormat="1" spans="1:11">
      <c r="A31" s="40" t="s">
        <v>20</v>
      </c>
      <c r="B31" s="41"/>
      <c r="C31" s="42" t="s">
        <v>53</v>
      </c>
      <c r="D31" s="43" t="s">
        <v>22</v>
      </c>
      <c r="E31" s="44"/>
      <c r="F31" s="43" t="s">
        <v>23</v>
      </c>
      <c r="G31" s="44"/>
      <c r="H31" s="43" t="s">
        <v>24</v>
      </c>
      <c r="I31" s="44"/>
      <c r="J31" s="102" t="s">
        <v>25</v>
      </c>
      <c r="K31" s="103" t="s">
        <v>26</v>
      </c>
    </row>
    <row r="32" s="18" customFormat="1" spans="1:11">
      <c r="A32" s="84" t="s">
        <v>76</v>
      </c>
      <c r="B32" s="59" t="s">
        <v>77</v>
      </c>
      <c r="C32" s="76" t="s">
        <v>76</v>
      </c>
      <c r="D32" s="77">
        <v>1</v>
      </c>
      <c r="E32" s="78"/>
      <c r="F32" s="77" t="s">
        <v>30</v>
      </c>
      <c r="G32" s="78"/>
      <c r="H32" s="60">
        <v>1000</v>
      </c>
      <c r="I32" s="123" t="s">
        <v>40</v>
      </c>
      <c r="J32" s="111">
        <f>H32*D32</f>
        <v>1000</v>
      </c>
      <c r="K32" s="112" t="s">
        <v>78</v>
      </c>
    </row>
    <row r="33" s="18" customFormat="1" spans="1:11">
      <c r="A33" s="85"/>
      <c r="B33" s="59" t="s">
        <v>79</v>
      </c>
      <c r="C33" s="76" t="s">
        <v>76</v>
      </c>
      <c r="D33" s="77">
        <v>6</v>
      </c>
      <c r="E33" s="78"/>
      <c r="F33" s="77" t="s">
        <v>30</v>
      </c>
      <c r="G33" s="78"/>
      <c r="H33" s="60">
        <v>800</v>
      </c>
      <c r="I33" s="123" t="s">
        <v>40</v>
      </c>
      <c r="J33" s="111">
        <f>H33*D33</f>
        <v>4800</v>
      </c>
      <c r="K33" s="112"/>
    </row>
    <row r="34" s="18" customFormat="1" spans="1:11">
      <c r="A34" s="85"/>
      <c r="B34" s="50" t="s">
        <v>80</v>
      </c>
      <c r="C34" s="82" t="s">
        <v>59</v>
      </c>
      <c r="D34" s="63">
        <v>2</v>
      </c>
      <c r="E34" s="63"/>
      <c r="F34" s="63" t="s">
        <v>30</v>
      </c>
      <c r="G34" s="63"/>
      <c r="H34" s="83">
        <v>2000</v>
      </c>
      <c r="I34" s="113" t="s">
        <v>40</v>
      </c>
      <c r="J34" s="111">
        <f>D34*H34</f>
        <v>4000</v>
      </c>
      <c r="K34" s="112" t="s">
        <v>81</v>
      </c>
    </row>
    <row r="35" s="18" customFormat="1" spans="1:11">
      <c r="A35" s="65" t="s">
        <v>82</v>
      </c>
      <c r="B35" s="59" t="s">
        <v>83</v>
      </c>
      <c r="C35" s="76" t="s">
        <v>59</v>
      </c>
      <c r="D35" s="77">
        <v>8</v>
      </c>
      <c r="E35" s="78"/>
      <c r="F35" s="77" t="s">
        <v>30</v>
      </c>
      <c r="G35" s="78"/>
      <c r="H35" s="60">
        <v>100</v>
      </c>
      <c r="I35" s="123" t="s">
        <v>40</v>
      </c>
      <c r="J35" s="111">
        <f>H35*D35</f>
        <v>800</v>
      </c>
      <c r="K35" s="124" t="s">
        <v>84</v>
      </c>
    </row>
    <row r="36" s="18" customFormat="1" spans="1:11">
      <c r="A36" s="65"/>
      <c r="B36" s="59" t="s">
        <v>85</v>
      </c>
      <c r="C36" s="76" t="s">
        <v>59</v>
      </c>
      <c r="D36" s="77">
        <v>2</v>
      </c>
      <c r="E36" s="78"/>
      <c r="F36" s="77" t="s">
        <v>30</v>
      </c>
      <c r="G36" s="78"/>
      <c r="H36" s="60">
        <v>600</v>
      </c>
      <c r="I36" s="123" t="s">
        <v>40</v>
      </c>
      <c r="J36" s="111">
        <f>H36*D36</f>
        <v>1200</v>
      </c>
      <c r="K36" s="124" t="s">
        <v>86</v>
      </c>
    </row>
    <row r="37" s="18" customFormat="1" spans="1:11">
      <c r="A37" s="65"/>
      <c r="B37" s="59" t="s">
        <v>87</v>
      </c>
      <c r="C37" s="76" t="s">
        <v>59</v>
      </c>
      <c r="D37" s="77">
        <v>8</v>
      </c>
      <c r="E37" s="78"/>
      <c r="F37" s="77" t="s">
        <v>30</v>
      </c>
      <c r="G37" s="78"/>
      <c r="H37" s="60">
        <v>100</v>
      </c>
      <c r="I37" s="123" t="s">
        <v>40</v>
      </c>
      <c r="J37" s="111">
        <f>H37*D37</f>
        <v>800</v>
      </c>
      <c r="K37" s="124" t="s">
        <v>84</v>
      </c>
    </row>
    <row r="38" s="18" customFormat="1" spans="1:11">
      <c r="A38" s="53" t="s">
        <v>34</v>
      </c>
      <c r="B38" s="54"/>
      <c r="C38" s="54"/>
      <c r="D38" s="54"/>
      <c r="E38" s="54"/>
      <c r="F38" s="54"/>
      <c r="G38" s="54"/>
      <c r="H38" s="54"/>
      <c r="I38" s="107"/>
      <c r="J38" s="108">
        <f>SUM(J32:J37)</f>
        <v>12600</v>
      </c>
      <c r="K38" s="109"/>
    </row>
    <row r="39" s="18" customFormat="1" spans="1:11">
      <c r="A39" s="40" t="s">
        <v>20</v>
      </c>
      <c r="B39" s="41"/>
      <c r="C39" s="42" t="s">
        <v>53</v>
      </c>
      <c r="D39" s="43" t="s">
        <v>22</v>
      </c>
      <c r="E39" s="44"/>
      <c r="F39" s="43" t="s">
        <v>23</v>
      </c>
      <c r="G39" s="44"/>
      <c r="H39" s="43" t="s">
        <v>24</v>
      </c>
      <c r="I39" s="44"/>
      <c r="J39" s="102" t="s">
        <v>25</v>
      </c>
      <c r="K39" s="103" t="s">
        <v>26</v>
      </c>
    </row>
    <row r="40" s="18" customFormat="1" spans="1:11">
      <c r="A40" s="65" t="s">
        <v>88</v>
      </c>
      <c r="B40" s="50" t="s">
        <v>89</v>
      </c>
      <c r="C40" s="82" t="s">
        <v>59</v>
      </c>
      <c r="D40" s="63">
        <v>1</v>
      </c>
      <c r="E40" s="63"/>
      <c r="F40" s="63" t="s">
        <v>90</v>
      </c>
      <c r="G40" s="63"/>
      <c r="H40" s="83">
        <v>1079</v>
      </c>
      <c r="I40" s="113" t="s">
        <v>40</v>
      </c>
      <c r="J40" s="111">
        <f>D40*H40</f>
        <v>1079</v>
      </c>
      <c r="K40" s="124" t="s">
        <v>91</v>
      </c>
    </row>
    <row r="41" s="18" customFormat="1" ht="15" customHeight="1" spans="1:11">
      <c r="A41" s="65"/>
      <c r="B41" s="50" t="s">
        <v>92</v>
      </c>
      <c r="C41" s="82" t="s">
        <v>59</v>
      </c>
      <c r="D41" s="63">
        <v>1</v>
      </c>
      <c r="E41" s="63"/>
      <c r="F41" s="63" t="s">
        <v>93</v>
      </c>
      <c r="G41" s="63"/>
      <c r="H41" s="83">
        <v>5707.8</v>
      </c>
      <c r="I41" s="113" t="s">
        <v>40</v>
      </c>
      <c r="J41" s="111">
        <f>D41*H41</f>
        <v>5707.8</v>
      </c>
      <c r="K41" s="124" t="s">
        <v>94</v>
      </c>
    </row>
    <row r="42" s="18" customFormat="1" spans="1:11">
      <c r="A42" s="65"/>
      <c r="B42" s="50" t="s">
        <v>95</v>
      </c>
      <c r="C42" s="82" t="s">
        <v>59</v>
      </c>
      <c r="D42" s="63">
        <v>1</v>
      </c>
      <c r="E42" s="63"/>
      <c r="F42" s="63" t="s">
        <v>93</v>
      </c>
      <c r="G42" s="63"/>
      <c r="H42" s="83">
        <v>13000</v>
      </c>
      <c r="I42" s="113" t="s">
        <v>40</v>
      </c>
      <c r="J42" s="111">
        <f>D42*H42</f>
        <v>13000</v>
      </c>
      <c r="K42" s="124" t="s">
        <v>96</v>
      </c>
    </row>
    <row r="43" s="18" customFormat="1" spans="1:11">
      <c r="A43" s="65"/>
      <c r="B43" s="50" t="s">
        <v>97</v>
      </c>
      <c r="C43" s="82" t="s">
        <v>59</v>
      </c>
      <c r="D43" s="63">
        <v>1</v>
      </c>
      <c r="E43" s="63"/>
      <c r="F43" s="63" t="s">
        <v>93</v>
      </c>
      <c r="G43" s="63"/>
      <c r="H43" s="83">
        <v>1100</v>
      </c>
      <c r="I43" s="113" t="s">
        <v>40</v>
      </c>
      <c r="J43" s="111">
        <f>D43*H43</f>
        <v>1100</v>
      </c>
      <c r="K43" s="124" t="s">
        <v>98</v>
      </c>
    </row>
    <row r="44" s="18" customFormat="1" spans="1:11">
      <c r="A44" s="53" t="s">
        <v>34</v>
      </c>
      <c r="B44" s="54"/>
      <c r="C44" s="54"/>
      <c r="D44" s="54"/>
      <c r="E44" s="54"/>
      <c r="F44" s="54"/>
      <c r="G44" s="54"/>
      <c r="H44" s="54"/>
      <c r="I44" s="107"/>
      <c r="J44" s="108">
        <f>SUM(J40:J43)</f>
        <v>20886.8</v>
      </c>
      <c r="K44" s="109"/>
    </row>
    <row r="45" s="18" customFormat="1" spans="1:11">
      <c r="A45" s="86" t="s">
        <v>99</v>
      </c>
      <c r="B45" s="87"/>
      <c r="C45" s="87"/>
      <c r="D45" s="87"/>
      <c r="E45" s="87"/>
      <c r="F45" s="87"/>
      <c r="G45" s="87"/>
      <c r="H45" s="87"/>
      <c r="I45" s="125"/>
      <c r="J45" s="126">
        <f>J9+J13+J16+J21+J24+J30+J38+J44</f>
        <v>80959.2</v>
      </c>
      <c r="K45" s="127"/>
    </row>
    <row r="46" s="18" customFormat="1" ht="16.95" customHeight="1" spans="1:11">
      <c r="A46" s="88" t="s">
        <v>100</v>
      </c>
      <c r="B46" s="88"/>
      <c r="C46" s="88"/>
      <c r="D46" s="88"/>
      <c r="E46" s="88"/>
      <c r="F46" s="88"/>
      <c r="G46" s="88"/>
      <c r="H46" s="88"/>
      <c r="I46" s="128">
        <v>0.06</v>
      </c>
      <c r="J46" s="129">
        <f>J45*I46</f>
        <v>4857.552</v>
      </c>
      <c r="K46" s="130"/>
    </row>
    <row r="47" s="18" customFormat="1" spans="1:11">
      <c r="A47" s="89" t="s">
        <v>101</v>
      </c>
      <c r="B47" s="90"/>
      <c r="C47" s="90"/>
      <c r="D47" s="90"/>
      <c r="E47" s="90"/>
      <c r="F47" s="90"/>
      <c r="G47" s="90"/>
      <c r="H47" s="90"/>
      <c r="I47" s="131"/>
      <c r="J47" s="132">
        <f>(J45+J46)*6%</f>
        <v>5149.00512</v>
      </c>
      <c r="K47" s="133"/>
    </row>
    <row r="48" s="18" customFormat="1" ht="17.25" spans="1:11">
      <c r="A48" s="91" t="s">
        <v>102</v>
      </c>
      <c r="B48" s="92"/>
      <c r="C48" s="92"/>
      <c r="D48" s="92"/>
      <c r="E48" s="92"/>
      <c r="F48" s="92"/>
      <c r="G48" s="92"/>
      <c r="H48" s="92"/>
      <c r="I48" s="134"/>
      <c r="J48" s="135">
        <f>SUM(J45:J47)</f>
        <v>90965.75712</v>
      </c>
      <c r="K48" s="136"/>
    </row>
  </sheetData>
  <mergeCells count="102">
    <mergeCell ref="B1:F1"/>
    <mergeCell ref="H1:I1"/>
    <mergeCell ref="B2:F2"/>
    <mergeCell ref="H2:I2"/>
    <mergeCell ref="D3:F3"/>
    <mergeCell ref="H3:I3"/>
    <mergeCell ref="D4:F4"/>
    <mergeCell ref="G4:H4"/>
    <mergeCell ref="I4:K4"/>
    <mergeCell ref="A5:K5"/>
    <mergeCell ref="A6:B6"/>
    <mergeCell ref="D6:E6"/>
    <mergeCell ref="F6:G6"/>
    <mergeCell ref="H6:I6"/>
    <mergeCell ref="D7:E7"/>
    <mergeCell ref="F7:G7"/>
    <mergeCell ref="H7:I7"/>
    <mergeCell ref="D8:E8"/>
    <mergeCell ref="F8:G8"/>
    <mergeCell ref="H8:I8"/>
    <mergeCell ref="A9:I9"/>
    <mergeCell ref="A10:B10"/>
    <mergeCell ref="D10:E10"/>
    <mergeCell ref="F10:G10"/>
    <mergeCell ref="H10:I10"/>
    <mergeCell ref="D11:E11"/>
    <mergeCell ref="F11:G11"/>
    <mergeCell ref="D12:E12"/>
    <mergeCell ref="F12:G12"/>
    <mergeCell ref="A13:I13"/>
    <mergeCell ref="A14:B14"/>
    <mergeCell ref="D14:E14"/>
    <mergeCell ref="F14:G14"/>
    <mergeCell ref="H14:I14"/>
    <mergeCell ref="A16:I16"/>
    <mergeCell ref="A17:B17"/>
    <mergeCell ref="D17:E17"/>
    <mergeCell ref="F17:G17"/>
    <mergeCell ref="H17:I17"/>
    <mergeCell ref="D18:E18"/>
    <mergeCell ref="F18:G18"/>
    <mergeCell ref="D19:E19"/>
    <mergeCell ref="F19:G19"/>
    <mergeCell ref="D20:E20"/>
    <mergeCell ref="F20:G20"/>
    <mergeCell ref="A21:I21"/>
    <mergeCell ref="A22:B22"/>
    <mergeCell ref="D22:E22"/>
    <mergeCell ref="F22:G22"/>
    <mergeCell ref="H22:I22"/>
    <mergeCell ref="D23:E23"/>
    <mergeCell ref="F23:G23"/>
    <mergeCell ref="A24:I24"/>
    <mergeCell ref="A25:B25"/>
    <mergeCell ref="D25:E25"/>
    <mergeCell ref="F25:G25"/>
    <mergeCell ref="H25:I25"/>
    <mergeCell ref="D26:E26"/>
    <mergeCell ref="F26:G26"/>
    <mergeCell ref="F27:G27"/>
    <mergeCell ref="D28:E28"/>
    <mergeCell ref="F28:G28"/>
    <mergeCell ref="D29:E29"/>
    <mergeCell ref="F29:G29"/>
    <mergeCell ref="A30:I30"/>
    <mergeCell ref="A31:B31"/>
    <mergeCell ref="D31:E31"/>
    <mergeCell ref="F31:G31"/>
    <mergeCell ref="H31:I31"/>
    <mergeCell ref="D32:E32"/>
    <mergeCell ref="F32:G32"/>
    <mergeCell ref="D33:E33"/>
    <mergeCell ref="F33:G33"/>
    <mergeCell ref="F34:G34"/>
    <mergeCell ref="D35:E35"/>
    <mergeCell ref="F35:G35"/>
    <mergeCell ref="D36:E36"/>
    <mergeCell ref="F36:G36"/>
    <mergeCell ref="D37:E37"/>
    <mergeCell ref="F37:G37"/>
    <mergeCell ref="A38:I38"/>
    <mergeCell ref="A39:B39"/>
    <mergeCell ref="D39:E39"/>
    <mergeCell ref="F39:G39"/>
    <mergeCell ref="H39:I39"/>
    <mergeCell ref="F40:G40"/>
    <mergeCell ref="F41:G41"/>
    <mergeCell ref="F42:G42"/>
    <mergeCell ref="F43:G43"/>
    <mergeCell ref="A44:I44"/>
    <mergeCell ref="A45:I45"/>
    <mergeCell ref="A46:H46"/>
    <mergeCell ref="A47:I47"/>
    <mergeCell ref="A48:I48"/>
    <mergeCell ref="A7:A8"/>
    <mergeCell ref="A11:A12"/>
    <mergeCell ref="A18:A20"/>
    <mergeCell ref="A26:A29"/>
    <mergeCell ref="A32:A34"/>
    <mergeCell ref="A35:A37"/>
    <mergeCell ref="A40:A43"/>
    <mergeCell ref="K32:K33"/>
  </mergeCells>
  <dataValidations count="7">
    <dataValidation type="list" allowBlank="1" showInputMessage="1" showErrorMessage="1" sqref="C15">
      <formula1>"高级大床,高级双床,豪华大床,豪华双床,行政大床,行政双床,小套房,加床,加餐,WIFI,单人房差,其他"</formula1>
    </dataValidation>
    <dataValidation type="list" allowBlank="1" showInputMessage="1" showErrorMessage="1" sqref="C23">
      <formula1>"签证服务费,旅游签证,商务签证,保险,其他"</formula1>
    </dataValidation>
    <dataValidation type="list" allowBlank="1" showInputMessage="1" showErrorMessage="1" sqref="C7:C8">
      <formula1>"经济舱（境内）,经济舱（境外）,商务舱（境内）,商务舱（境外）,头等舱（境内）,头等舱（境外）,火车票,服务费,其他"</formula1>
    </dataValidation>
    <dataValidation type="list" allowBlank="1" showInputMessage="1" showErrorMessage="1" sqref="C11:C12">
      <formula1>"4座普通小车,4座豪华小车,7座普通商务车,7座豪华商务车,19-22座普通小巴,19-22座豪华小巴,15座普通商务车,15座豪华商务车,33座中巴,37座中巴,45座大巴,53座大巴,57座大巴,车辆超时费,其他"</formula1>
    </dataValidation>
    <dataValidation type="list" allowBlank="1" showInputMessage="1" showErrorMessage="1" sqref="C18:C20">
      <formula1>"酒店早餐,自助午餐,围桌午餐,自助晚餐,围桌晚餐,鸡尾酒会,酒水,特色餐,其他"</formula1>
    </dataValidation>
    <dataValidation type="list" allowBlank="1" showInputMessage="1" showErrorMessage="1" sqref="C26:C29">
      <formula1>"工作人员,餐费,住宿,交通,通信费,导游超时费,其他,物料"</formula1>
    </dataValidation>
    <dataValidation type="list" allowBlank="1" showInputMessage="1" showErrorMessage="1" sqref="C32:C37 C40:C43">
      <formula1>"工作人员,餐费,住宿,交通,通信费,导游超时费,其他"</formula1>
    </dataValidation>
  </dataValidations>
  <hyperlinks>
    <hyperlink ref="D4" r:id="rId1" display="zhangzhaojie@cct.cn" tooltip="mailto:zhangzhaojie@cct.cn"/>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H24" sqref="H24"/>
    </sheetView>
  </sheetViews>
  <sheetFormatPr defaultColWidth="8.72727272727273" defaultRowHeight="14" outlineLevelCol="3"/>
  <cols>
    <col min="1" max="1" width="29.6363636363636" customWidth="1"/>
    <col min="2" max="2" width="20.9090909090909" customWidth="1"/>
    <col min="3" max="3" width="46.0909090909091" customWidth="1"/>
    <col min="4" max="4" width="17.9090909090909" customWidth="1"/>
  </cols>
  <sheetData>
    <row r="1" spans="1:4">
      <c r="A1" s="14" t="s">
        <v>103</v>
      </c>
      <c r="B1" s="14" t="s">
        <v>104</v>
      </c>
      <c r="C1" s="14" t="s">
        <v>105</v>
      </c>
      <c r="D1" s="14" t="s">
        <v>106</v>
      </c>
    </row>
    <row r="2" ht="23" customHeight="1" spans="1:4">
      <c r="A2" s="15" t="s">
        <v>107</v>
      </c>
      <c r="B2" s="16">
        <v>15241089555</v>
      </c>
      <c r="C2" s="15" t="s">
        <v>108</v>
      </c>
      <c r="D2" s="17" t="s">
        <v>109</v>
      </c>
    </row>
    <row r="3" spans="1:4">
      <c r="A3" s="15" t="s">
        <v>110</v>
      </c>
      <c r="B3" s="16">
        <v>15809591583</v>
      </c>
      <c r="C3" s="15" t="s">
        <v>111</v>
      </c>
      <c r="D3" s="17" t="s">
        <v>112</v>
      </c>
    </row>
    <row r="4" spans="1:4">
      <c r="A4" s="15" t="s">
        <v>113</v>
      </c>
      <c r="B4" s="16">
        <v>18995490226</v>
      </c>
      <c r="C4" s="15" t="s">
        <v>114</v>
      </c>
      <c r="D4" s="17" t="s">
        <v>115</v>
      </c>
    </row>
    <row r="5" spans="1:4">
      <c r="A5" s="15" t="s">
        <v>116</v>
      </c>
      <c r="B5" s="16">
        <v>13604939511</v>
      </c>
      <c r="C5" s="15" t="s">
        <v>117</v>
      </c>
      <c r="D5" s="17" t="s">
        <v>118</v>
      </c>
    </row>
    <row r="6" spans="1:4">
      <c r="A6" s="15" t="s">
        <v>119</v>
      </c>
      <c r="B6" s="16">
        <v>13947352849</v>
      </c>
      <c r="C6" s="15" t="s">
        <v>120</v>
      </c>
      <c r="D6" s="17" t="s">
        <v>121</v>
      </c>
    </row>
    <row r="7" spans="1:4">
      <c r="A7" s="15" t="s">
        <v>122</v>
      </c>
      <c r="B7" s="16">
        <v>18547606699</v>
      </c>
      <c r="C7" s="15" t="s">
        <v>123</v>
      </c>
      <c r="D7" s="17" t="s">
        <v>124</v>
      </c>
    </row>
    <row r="8" spans="1:4">
      <c r="A8" s="15" t="s">
        <v>125</v>
      </c>
      <c r="B8" s="16">
        <v>15660459118</v>
      </c>
      <c r="C8" s="15" t="s">
        <v>126</v>
      </c>
      <c r="D8" s="17" t="s">
        <v>127</v>
      </c>
    </row>
    <row r="9" spans="1:4">
      <c r="A9" s="15" t="s">
        <v>128</v>
      </c>
      <c r="B9" s="16">
        <v>15142849999</v>
      </c>
      <c r="C9" s="15" t="s">
        <v>129</v>
      </c>
      <c r="D9" s="17" t="s">
        <v>130</v>
      </c>
    </row>
    <row r="10" spans="1:4">
      <c r="A10" s="15" t="s">
        <v>131</v>
      </c>
      <c r="B10" s="16">
        <v>15145754543</v>
      </c>
      <c r="C10" s="15" t="s">
        <v>132</v>
      </c>
      <c r="D10" s="17" t="s">
        <v>133</v>
      </c>
    </row>
    <row r="11" spans="1:4">
      <c r="A11" s="15" t="s">
        <v>110</v>
      </c>
      <c r="B11" s="16">
        <v>15809591583</v>
      </c>
      <c r="C11" s="15" t="s">
        <v>134</v>
      </c>
      <c r="D11" s="17" t="s">
        <v>135</v>
      </c>
    </row>
    <row r="12" spans="1:4">
      <c r="A12" s="15" t="s">
        <v>136</v>
      </c>
      <c r="B12" s="16">
        <v>18531954400</v>
      </c>
      <c r="C12" s="15" t="s">
        <v>137</v>
      </c>
      <c r="D12" s="17" t="s">
        <v>138</v>
      </c>
    </row>
    <row r="13" spans="1:4">
      <c r="A13" s="15" t="s">
        <v>139</v>
      </c>
      <c r="B13" s="16">
        <v>18628964138</v>
      </c>
      <c r="C13" s="15" t="s">
        <v>140</v>
      </c>
      <c r="D13" s="17" t="s">
        <v>141</v>
      </c>
    </row>
    <row r="14" spans="1:4">
      <c r="A14" s="15" t="s">
        <v>142</v>
      </c>
      <c r="B14" s="16">
        <v>13832899666</v>
      </c>
      <c r="C14" s="15" t="s">
        <v>143</v>
      </c>
      <c r="D14" s="17" t="s">
        <v>144</v>
      </c>
    </row>
    <row r="15" ht="26" spans="1:4">
      <c r="A15" s="15" t="s">
        <v>145</v>
      </c>
      <c r="B15" s="16">
        <v>17767755370</v>
      </c>
      <c r="C15" s="15" t="s">
        <v>146</v>
      </c>
      <c r="D15" s="17" t="s">
        <v>147</v>
      </c>
    </row>
    <row r="16" spans="1:4">
      <c r="A16" s="15" t="s">
        <v>148</v>
      </c>
      <c r="B16" s="16">
        <v>15004909825</v>
      </c>
      <c r="C16" s="15" t="s">
        <v>149</v>
      </c>
      <c r="D16" s="17" t="s">
        <v>150</v>
      </c>
    </row>
    <row r="17" spans="1:4">
      <c r="A17" s="15" t="s">
        <v>151</v>
      </c>
      <c r="B17" s="16">
        <v>13897890000</v>
      </c>
      <c r="C17" s="15" t="s">
        <v>152</v>
      </c>
      <c r="D17" s="17" t="s">
        <v>153</v>
      </c>
    </row>
    <row r="18" spans="1:4">
      <c r="A18" s="15" t="s">
        <v>154</v>
      </c>
      <c r="B18" s="16">
        <v>15042245566</v>
      </c>
      <c r="C18" s="15" t="s">
        <v>155</v>
      </c>
      <c r="D18" s="17" t="s">
        <v>156</v>
      </c>
    </row>
    <row r="19" spans="1:4">
      <c r="A19" s="15" t="s">
        <v>157</v>
      </c>
      <c r="B19" s="16">
        <v>13847523759</v>
      </c>
      <c r="C19" s="15" t="s">
        <v>158</v>
      </c>
      <c r="D19" s="17" t="s">
        <v>159</v>
      </c>
    </row>
    <row r="20" spans="1:4">
      <c r="A20" s="15" t="s">
        <v>160</v>
      </c>
      <c r="B20" s="16">
        <v>15684791532</v>
      </c>
      <c r="C20" s="15" t="s">
        <v>161</v>
      </c>
      <c r="D20" s="17" t="s">
        <v>162</v>
      </c>
    </row>
    <row r="21" spans="1:4">
      <c r="A21" s="15" t="s">
        <v>163</v>
      </c>
      <c r="B21" s="16">
        <v>15248360777</v>
      </c>
      <c r="C21" s="15" t="s">
        <v>164</v>
      </c>
      <c r="D21" s="17" t="s">
        <v>165</v>
      </c>
    </row>
    <row r="22" spans="1:4">
      <c r="A22" s="15" t="s">
        <v>166</v>
      </c>
      <c r="B22" s="16">
        <v>15144807662</v>
      </c>
      <c r="C22" s="15" t="s">
        <v>167</v>
      </c>
      <c r="D22" s="17" t="s">
        <v>168</v>
      </c>
    </row>
    <row r="23" spans="1:4">
      <c r="A23" s="15" t="s">
        <v>169</v>
      </c>
      <c r="B23" s="16">
        <v>15349585111</v>
      </c>
      <c r="C23" s="15" t="s">
        <v>170</v>
      </c>
      <c r="D23" s="17" t="s">
        <v>171</v>
      </c>
    </row>
    <row r="24" spans="1:4">
      <c r="A24" s="15" t="s">
        <v>172</v>
      </c>
      <c r="B24" s="16">
        <v>15598162606</v>
      </c>
      <c r="C24" s="15" t="s">
        <v>173</v>
      </c>
      <c r="D24" s="17" t="s">
        <v>174</v>
      </c>
    </row>
    <row r="25" spans="1:4">
      <c r="A25" s="15" t="s">
        <v>175</v>
      </c>
      <c r="B25" s="16">
        <v>13322440900</v>
      </c>
      <c r="C25" s="15" t="s">
        <v>176</v>
      </c>
      <c r="D25" s="17" t="s">
        <v>177</v>
      </c>
    </row>
    <row r="26" spans="1:4">
      <c r="A26" s="15" t="s">
        <v>178</v>
      </c>
      <c r="B26" s="16">
        <v>13700044028</v>
      </c>
      <c r="C26" s="15" t="s">
        <v>179</v>
      </c>
      <c r="D26" s="17" t="s">
        <v>180</v>
      </c>
    </row>
    <row r="27" spans="1:4">
      <c r="A27" s="15" t="s">
        <v>119</v>
      </c>
      <c r="B27" s="16">
        <v>13947352849</v>
      </c>
      <c r="C27" s="15" t="s">
        <v>120</v>
      </c>
      <c r="D27" s="17" t="s">
        <v>181</v>
      </c>
    </row>
    <row r="28" spans="1:4">
      <c r="A28" s="15" t="s">
        <v>182</v>
      </c>
      <c r="B28" s="16">
        <v>18228959588</v>
      </c>
      <c r="C28" s="15" t="s">
        <v>183</v>
      </c>
      <c r="D28" s="17" t="s">
        <v>184</v>
      </c>
    </row>
    <row r="29" spans="1:4">
      <c r="A29" s="15" t="s">
        <v>185</v>
      </c>
      <c r="B29" s="16">
        <v>13278502222</v>
      </c>
      <c r="C29" s="15" t="s">
        <v>186</v>
      </c>
      <c r="D29" s="17" t="s">
        <v>187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workbookViewId="0">
      <selection activeCell="G30" sqref="G30"/>
    </sheetView>
  </sheetViews>
  <sheetFormatPr defaultColWidth="8.72727272727273" defaultRowHeight="14"/>
  <cols>
    <col min="2" max="2" width="19" customWidth="1"/>
    <col min="3" max="3" width="16" customWidth="1"/>
    <col min="5" max="5" width="19.8181818181818" customWidth="1"/>
    <col min="6" max="6" width="11.1818181818182" customWidth="1"/>
    <col min="7" max="7" width="12" customWidth="1"/>
    <col min="9" max="9" width="14.4545454545455" customWidth="1"/>
    <col min="10" max="10" width="13.7272727272727" customWidth="1"/>
    <col min="11" max="11" width="12.7272727272727" customWidth="1"/>
    <col min="12" max="12" width="13.5454545454545" customWidth="1"/>
    <col min="13" max="14" width="12.9090909090909" customWidth="1"/>
    <col min="15" max="15" width="11.0909090909091" customWidth="1"/>
    <col min="16" max="16" width="11.9090909090909" customWidth="1"/>
  </cols>
  <sheetData>
    <row r="1" spans="1:17">
      <c r="A1" s="2" t="s">
        <v>188</v>
      </c>
      <c r="B1" s="2" t="s">
        <v>189</v>
      </c>
      <c r="C1" s="2" t="s">
        <v>190</v>
      </c>
      <c r="D1" s="2" t="s">
        <v>191</v>
      </c>
      <c r="E1" s="2" t="s">
        <v>192</v>
      </c>
      <c r="F1" s="2" t="s">
        <v>193</v>
      </c>
      <c r="G1" s="2" t="s">
        <v>194</v>
      </c>
      <c r="H1" s="2" t="s">
        <v>195</v>
      </c>
      <c r="I1" s="2" t="s">
        <v>196</v>
      </c>
      <c r="J1" s="2" t="s">
        <v>197</v>
      </c>
      <c r="K1" s="2" t="s">
        <v>198</v>
      </c>
      <c r="L1" s="7" t="s">
        <v>199</v>
      </c>
      <c r="M1" s="2" t="s">
        <v>200</v>
      </c>
      <c r="N1" s="2" t="s">
        <v>201</v>
      </c>
      <c r="O1" s="2" t="s">
        <v>202</v>
      </c>
      <c r="P1" s="2" t="s">
        <v>203</v>
      </c>
      <c r="Q1" s="2" t="s">
        <v>204</v>
      </c>
    </row>
    <row r="2" s="1" customFormat="1" spans="1:17">
      <c r="A2" s="3" t="s">
        <v>205</v>
      </c>
      <c r="B2" s="3" t="s">
        <v>206</v>
      </c>
      <c r="C2" s="3" t="s">
        <v>207</v>
      </c>
      <c r="D2" s="4" t="s">
        <v>208</v>
      </c>
      <c r="E2" s="3" t="s">
        <v>209</v>
      </c>
      <c r="F2" s="4" t="s">
        <v>210</v>
      </c>
      <c r="G2" s="4" t="s">
        <v>211</v>
      </c>
      <c r="H2" s="3" t="s">
        <v>212</v>
      </c>
      <c r="I2" s="4" t="s">
        <v>213</v>
      </c>
      <c r="J2" s="3" t="s">
        <v>214</v>
      </c>
      <c r="K2" s="3" t="s">
        <v>215</v>
      </c>
      <c r="L2" s="3" t="s">
        <v>216</v>
      </c>
      <c r="M2" s="3" t="s">
        <v>215</v>
      </c>
      <c r="N2" s="3" t="s">
        <v>217</v>
      </c>
      <c r="O2" s="8">
        <v>458</v>
      </c>
      <c r="P2" s="8">
        <v>30</v>
      </c>
      <c r="Q2" s="8">
        <f t="shared" ref="Q2:Q14" si="0">O2+P2</f>
        <v>488</v>
      </c>
    </row>
    <row r="3" spans="1:17">
      <c r="A3" s="3" t="s">
        <v>218</v>
      </c>
      <c r="B3" s="3" t="s">
        <v>219</v>
      </c>
      <c r="C3" s="3" t="s">
        <v>220</v>
      </c>
      <c r="D3" s="4" t="s">
        <v>221</v>
      </c>
      <c r="E3" s="3" t="s">
        <v>222</v>
      </c>
      <c r="F3" s="4" t="s">
        <v>223</v>
      </c>
      <c r="G3" s="4" t="s">
        <v>224</v>
      </c>
      <c r="H3" s="3" t="s">
        <v>225</v>
      </c>
      <c r="I3" s="4" t="s">
        <v>213</v>
      </c>
      <c r="J3" s="3" t="s">
        <v>226</v>
      </c>
      <c r="K3" s="3" t="s">
        <v>215</v>
      </c>
      <c r="L3" s="3" t="s">
        <v>227</v>
      </c>
      <c r="M3" s="3" t="s">
        <v>215</v>
      </c>
      <c r="N3" s="3" t="s">
        <v>228</v>
      </c>
      <c r="O3" s="8">
        <v>273</v>
      </c>
      <c r="P3" s="8">
        <v>30</v>
      </c>
      <c r="Q3" s="8">
        <f t="shared" si="0"/>
        <v>303</v>
      </c>
    </row>
    <row r="4" spans="1:17">
      <c r="A4" s="3" t="s">
        <v>229</v>
      </c>
      <c r="B4" s="3" t="s">
        <v>230</v>
      </c>
      <c r="C4" s="3" t="s">
        <v>231</v>
      </c>
      <c r="D4" s="5" t="s">
        <v>221</v>
      </c>
      <c r="E4" s="3" t="s">
        <v>232</v>
      </c>
      <c r="F4" s="4" t="s">
        <v>233</v>
      </c>
      <c r="G4" s="4" t="s">
        <v>224</v>
      </c>
      <c r="H4" s="3" t="s">
        <v>234</v>
      </c>
      <c r="I4" s="4" t="s">
        <v>235</v>
      </c>
      <c r="J4" s="3" t="s">
        <v>236</v>
      </c>
      <c r="K4" s="3" t="s">
        <v>215</v>
      </c>
      <c r="L4" s="3" t="s">
        <v>237</v>
      </c>
      <c r="M4" s="3" t="s">
        <v>215</v>
      </c>
      <c r="N4" s="3" t="s">
        <v>238</v>
      </c>
      <c r="O4" s="8">
        <v>474</v>
      </c>
      <c r="P4" s="8">
        <v>30</v>
      </c>
      <c r="Q4" s="8">
        <f t="shared" si="0"/>
        <v>504</v>
      </c>
    </row>
    <row r="5" spans="1:17">
      <c r="A5" s="3" t="s">
        <v>239</v>
      </c>
      <c r="B5" s="3" t="s">
        <v>240</v>
      </c>
      <c r="C5" s="3" t="s">
        <v>241</v>
      </c>
      <c r="D5" s="4" t="s">
        <v>221</v>
      </c>
      <c r="E5" s="3" t="s">
        <v>222</v>
      </c>
      <c r="F5" s="4" t="s">
        <v>224</v>
      </c>
      <c r="G5" s="4" t="s">
        <v>242</v>
      </c>
      <c r="H5" s="3" t="s">
        <v>243</v>
      </c>
      <c r="I5" s="4" t="s">
        <v>213</v>
      </c>
      <c r="J5" s="3" t="s">
        <v>244</v>
      </c>
      <c r="K5" s="3" t="s">
        <v>245</v>
      </c>
      <c r="L5" s="3" t="s">
        <v>246</v>
      </c>
      <c r="M5" s="3" t="s">
        <v>245</v>
      </c>
      <c r="N5" s="3" t="s">
        <v>247</v>
      </c>
      <c r="O5" s="8">
        <v>116</v>
      </c>
      <c r="P5" s="8">
        <v>30</v>
      </c>
      <c r="Q5" s="8">
        <f t="shared" si="0"/>
        <v>146</v>
      </c>
    </row>
    <row r="6" spans="1:17">
      <c r="A6" s="3" t="s">
        <v>248</v>
      </c>
      <c r="B6" s="3" t="s">
        <v>249</v>
      </c>
      <c r="C6" s="3" t="s">
        <v>250</v>
      </c>
      <c r="D6" s="4" t="s">
        <v>251</v>
      </c>
      <c r="E6" s="3" t="s">
        <v>252</v>
      </c>
      <c r="F6" s="4" t="s">
        <v>253</v>
      </c>
      <c r="G6" s="4" t="s">
        <v>254</v>
      </c>
      <c r="H6" s="3" t="s">
        <v>255</v>
      </c>
      <c r="I6" s="4" t="s">
        <v>213</v>
      </c>
      <c r="J6" s="3" t="s">
        <v>256</v>
      </c>
      <c r="K6" s="3" t="s">
        <v>257</v>
      </c>
      <c r="L6" s="3" t="s">
        <v>258</v>
      </c>
      <c r="M6" s="3" t="s">
        <v>257</v>
      </c>
      <c r="N6" s="3" t="s">
        <v>259</v>
      </c>
      <c r="O6" s="8">
        <v>241</v>
      </c>
      <c r="P6" s="8">
        <v>30</v>
      </c>
      <c r="Q6" s="8">
        <f t="shared" si="0"/>
        <v>271</v>
      </c>
    </row>
    <row r="7" spans="1:17">
      <c r="A7" s="3" t="s">
        <v>260</v>
      </c>
      <c r="B7" s="3" t="s">
        <v>261</v>
      </c>
      <c r="C7" s="3" t="s">
        <v>262</v>
      </c>
      <c r="D7" s="4" t="s">
        <v>263</v>
      </c>
      <c r="E7" s="3" t="s">
        <v>264</v>
      </c>
      <c r="F7" s="4" t="s">
        <v>233</v>
      </c>
      <c r="G7" s="4" t="s">
        <v>265</v>
      </c>
      <c r="H7" s="3" t="s">
        <v>266</v>
      </c>
      <c r="I7" s="4" t="s">
        <v>267</v>
      </c>
      <c r="J7" s="3" t="s">
        <v>268</v>
      </c>
      <c r="K7" s="3" t="s">
        <v>215</v>
      </c>
      <c r="L7" s="3" t="s">
        <v>269</v>
      </c>
      <c r="M7" s="3" t="s">
        <v>215</v>
      </c>
      <c r="N7" s="3" t="s">
        <v>270</v>
      </c>
      <c r="O7" s="8">
        <v>62.5</v>
      </c>
      <c r="P7" s="8">
        <v>30</v>
      </c>
      <c r="Q7" s="8">
        <f t="shared" si="0"/>
        <v>92.5</v>
      </c>
    </row>
    <row r="8" spans="1:17">
      <c r="A8" s="3" t="s">
        <v>271</v>
      </c>
      <c r="B8" s="3" t="s">
        <v>261</v>
      </c>
      <c r="C8" s="3" t="s">
        <v>262</v>
      </c>
      <c r="D8" s="4" t="s">
        <v>251</v>
      </c>
      <c r="E8" s="3" t="s">
        <v>252</v>
      </c>
      <c r="F8" s="4" t="s">
        <v>233</v>
      </c>
      <c r="G8" s="4" t="s">
        <v>265</v>
      </c>
      <c r="H8" s="3" t="s">
        <v>266</v>
      </c>
      <c r="I8" s="4" t="s">
        <v>267</v>
      </c>
      <c r="J8" s="3" t="s">
        <v>268</v>
      </c>
      <c r="K8" s="3" t="s">
        <v>215</v>
      </c>
      <c r="L8" s="3" t="s">
        <v>269</v>
      </c>
      <c r="M8" s="3" t="s">
        <v>215</v>
      </c>
      <c r="N8" s="3" t="s">
        <v>270</v>
      </c>
      <c r="O8" s="8">
        <v>62.5</v>
      </c>
      <c r="P8" s="8">
        <v>30</v>
      </c>
      <c r="Q8" s="8">
        <f t="shared" si="0"/>
        <v>92.5</v>
      </c>
    </row>
    <row r="9" spans="1:17">
      <c r="A9" s="3" t="s">
        <v>272</v>
      </c>
      <c r="B9" s="3" t="s">
        <v>273</v>
      </c>
      <c r="C9" s="3" t="s">
        <v>274</v>
      </c>
      <c r="D9" s="4" t="s">
        <v>275</v>
      </c>
      <c r="E9" s="3" t="s">
        <v>276</v>
      </c>
      <c r="F9" s="4" t="s">
        <v>254</v>
      </c>
      <c r="G9" s="4" t="s">
        <v>277</v>
      </c>
      <c r="H9" s="3" t="s">
        <v>278</v>
      </c>
      <c r="I9" s="4" t="s">
        <v>213</v>
      </c>
      <c r="J9" s="3" t="s">
        <v>279</v>
      </c>
      <c r="K9" s="3" t="s">
        <v>215</v>
      </c>
      <c r="L9" s="3" t="s">
        <v>280</v>
      </c>
      <c r="M9" s="3" t="s">
        <v>215</v>
      </c>
      <c r="N9" s="3" t="s">
        <v>281</v>
      </c>
      <c r="O9" s="8">
        <v>54.5</v>
      </c>
      <c r="P9" s="8">
        <v>30</v>
      </c>
      <c r="Q9" s="8">
        <f t="shared" si="0"/>
        <v>84.5</v>
      </c>
    </row>
    <row r="10" spans="1:17">
      <c r="A10" s="3" t="s">
        <v>282</v>
      </c>
      <c r="B10" s="3" t="s">
        <v>283</v>
      </c>
      <c r="C10" s="3" t="s">
        <v>284</v>
      </c>
      <c r="D10" s="4" t="s">
        <v>251</v>
      </c>
      <c r="E10" s="3" t="s">
        <v>252</v>
      </c>
      <c r="F10" s="4" t="s">
        <v>265</v>
      </c>
      <c r="G10" s="4" t="s">
        <v>233</v>
      </c>
      <c r="H10" s="3" t="s">
        <v>285</v>
      </c>
      <c r="I10" s="4" t="s">
        <v>267</v>
      </c>
      <c r="J10" s="3" t="s">
        <v>286</v>
      </c>
      <c r="K10" s="3" t="s">
        <v>215</v>
      </c>
      <c r="L10" s="3" t="s">
        <v>287</v>
      </c>
      <c r="M10" s="3" t="s">
        <v>288</v>
      </c>
      <c r="N10" s="3" t="s">
        <v>289</v>
      </c>
      <c r="O10" s="8">
        <v>62.5</v>
      </c>
      <c r="P10" s="8">
        <v>30</v>
      </c>
      <c r="Q10" s="8">
        <f t="shared" si="0"/>
        <v>92.5</v>
      </c>
    </row>
    <row r="11" spans="1:17">
      <c r="A11" s="3" t="s">
        <v>290</v>
      </c>
      <c r="B11" s="3" t="s">
        <v>291</v>
      </c>
      <c r="C11" s="3" t="s">
        <v>292</v>
      </c>
      <c r="D11" s="4" t="s">
        <v>263</v>
      </c>
      <c r="E11" s="3" t="s">
        <v>264</v>
      </c>
      <c r="F11" s="4" t="s">
        <v>265</v>
      </c>
      <c r="G11" s="4" t="s">
        <v>233</v>
      </c>
      <c r="H11" s="3" t="s">
        <v>285</v>
      </c>
      <c r="I11" s="4" t="s">
        <v>267</v>
      </c>
      <c r="J11" s="3" t="s">
        <v>293</v>
      </c>
      <c r="K11" s="3" t="s">
        <v>257</v>
      </c>
      <c r="L11" s="3" t="s">
        <v>287</v>
      </c>
      <c r="M11" s="3" t="s">
        <v>245</v>
      </c>
      <c r="N11" s="3" t="s">
        <v>289</v>
      </c>
      <c r="O11" s="8">
        <v>62.5</v>
      </c>
      <c r="P11" s="8">
        <v>30</v>
      </c>
      <c r="Q11" s="8">
        <f t="shared" si="0"/>
        <v>92.5</v>
      </c>
    </row>
    <row r="12" spans="1:17">
      <c r="A12" s="3" t="s">
        <v>294</v>
      </c>
      <c r="B12" s="3" t="s">
        <v>295</v>
      </c>
      <c r="C12" s="3" t="s">
        <v>296</v>
      </c>
      <c r="D12" s="4" t="s">
        <v>251</v>
      </c>
      <c r="E12" s="3" t="s">
        <v>252</v>
      </c>
      <c r="F12" s="4" t="s">
        <v>253</v>
      </c>
      <c r="G12" s="4" t="s">
        <v>254</v>
      </c>
      <c r="H12" s="3" t="s">
        <v>255</v>
      </c>
      <c r="I12" s="4" t="s">
        <v>213</v>
      </c>
      <c r="J12" s="3" t="s">
        <v>297</v>
      </c>
      <c r="K12" s="3" t="s">
        <v>245</v>
      </c>
      <c r="L12" s="3" t="s">
        <v>258</v>
      </c>
      <c r="M12" s="3" t="s">
        <v>245</v>
      </c>
      <c r="N12" s="3" t="s">
        <v>259</v>
      </c>
      <c r="O12" s="8">
        <v>241</v>
      </c>
      <c r="P12" s="8">
        <v>30</v>
      </c>
      <c r="Q12" s="8">
        <f t="shared" si="0"/>
        <v>271</v>
      </c>
    </row>
    <row r="13" spans="1:17">
      <c r="A13" s="3" t="s">
        <v>298</v>
      </c>
      <c r="B13" s="3" t="s">
        <v>299</v>
      </c>
      <c r="C13" s="3" t="s">
        <v>300</v>
      </c>
      <c r="D13" s="4" t="s">
        <v>275</v>
      </c>
      <c r="E13" s="3" t="s">
        <v>276</v>
      </c>
      <c r="F13" s="4" t="s">
        <v>301</v>
      </c>
      <c r="G13" s="4" t="s">
        <v>12</v>
      </c>
      <c r="H13" s="3" t="s">
        <v>302</v>
      </c>
      <c r="I13" s="4" t="s">
        <v>267</v>
      </c>
      <c r="J13" s="3" t="s">
        <v>303</v>
      </c>
      <c r="K13" s="3" t="s">
        <v>245</v>
      </c>
      <c r="L13" s="3" t="s">
        <v>304</v>
      </c>
      <c r="M13" s="3" t="s">
        <v>245</v>
      </c>
      <c r="N13" s="3" t="s">
        <v>305</v>
      </c>
      <c r="O13" s="8">
        <v>14.5</v>
      </c>
      <c r="P13" s="8">
        <v>30</v>
      </c>
      <c r="Q13" s="8">
        <f t="shared" si="0"/>
        <v>44.5</v>
      </c>
    </row>
    <row r="14" spans="1:17">
      <c r="A14" s="3" t="s">
        <v>306</v>
      </c>
      <c r="B14" s="3" t="s">
        <v>307</v>
      </c>
      <c r="C14" s="3" t="s">
        <v>308</v>
      </c>
      <c r="D14" s="4" t="s">
        <v>309</v>
      </c>
      <c r="E14" s="3" t="s">
        <v>310</v>
      </c>
      <c r="F14" s="4" t="s">
        <v>210</v>
      </c>
      <c r="G14" s="4" t="s">
        <v>311</v>
      </c>
      <c r="H14" s="3" t="s">
        <v>312</v>
      </c>
      <c r="I14" s="4" t="s">
        <v>213</v>
      </c>
      <c r="J14" s="3" t="s">
        <v>313</v>
      </c>
      <c r="K14" s="3" t="s">
        <v>288</v>
      </c>
      <c r="L14" s="3" t="s">
        <v>314</v>
      </c>
      <c r="M14" s="3" t="s">
        <v>288</v>
      </c>
      <c r="N14" s="3" t="s">
        <v>315</v>
      </c>
      <c r="O14" s="8">
        <v>386</v>
      </c>
      <c r="P14" s="8">
        <v>30</v>
      </c>
      <c r="Q14" s="8">
        <f t="shared" si="0"/>
        <v>416</v>
      </c>
    </row>
    <row r="15" spans="1:17">
      <c r="A15" s="6"/>
      <c r="B15" s="6"/>
      <c r="C15" s="6"/>
      <c r="D15" s="6"/>
      <c r="E15" s="6"/>
      <c r="F15" s="6"/>
      <c r="G15" s="6"/>
      <c r="H15" s="6"/>
      <c r="I15" s="6"/>
      <c r="J15" s="6"/>
      <c r="K15" s="6"/>
      <c r="L15" s="6"/>
      <c r="M15" s="6"/>
      <c r="N15" s="6"/>
      <c r="O15" s="6">
        <f t="shared" ref="O15:Q15" si="1">SUM(O2:O14)</f>
        <v>2508</v>
      </c>
      <c r="P15" s="6">
        <f t="shared" si="1"/>
        <v>390</v>
      </c>
      <c r="Q15" s="6">
        <f t="shared" si="1"/>
        <v>2898</v>
      </c>
    </row>
    <row r="16" spans="1:17">
      <c r="A16" s="6"/>
      <c r="B16" s="6"/>
      <c r="C16" s="6"/>
      <c r="D16" s="6"/>
      <c r="E16" s="6"/>
      <c r="F16" s="6"/>
      <c r="G16" s="6"/>
      <c r="H16" s="6"/>
      <c r="I16" s="6"/>
      <c r="J16" s="6"/>
      <c r="K16" s="6"/>
      <c r="L16" s="6"/>
      <c r="M16" s="6"/>
      <c r="N16" s="6"/>
      <c r="O16" s="6"/>
      <c r="P16" s="6"/>
      <c r="Q16" s="6"/>
    </row>
    <row r="17" spans="1:17">
      <c r="A17" s="6"/>
      <c r="B17" s="6"/>
      <c r="C17" s="6"/>
      <c r="D17" s="6"/>
      <c r="E17" s="6"/>
      <c r="F17" s="6"/>
      <c r="G17" s="6"/>
      <c r="H17" s="6"/>
      <c r="I17" s="6"/>
      <c r="J17" s="6"/>
      <c r="K17" s="6"/>
      <c r="L17" s="6"/>
      <c r="M17" s="6"/>
      <c r="N17" s="6"/>
      <c r="O17" s="6"/>
      <c r="P17" s="6"/>
      <c r="Q17" s="6"/>
    </row>
    <row r="18" spans="1:17">
      <c r="A18" s="6"/>
      <c r="B18" s="6"/>
      <c r="C18" s="6"/>
      <c r="D18" s="6"/>
      <c r="E18" s="6"/>
      <c r="F18" s="6"/>
      <c r="G18" s="6"/>
      <c r="H18" s="6"/>
      <c r="I18" s="6"/>
      <c r="J18" s="6"/>
      <c r="K18" s="6"/>
      <c r="L18" s="6"/>
      <c r="M18" s="6"/>
      <c r="N18" s="6"/>
      <c r="O18" s="6"/>
      <c r="P18" s="9"/>
      <c r="Q18" s="9"/>
    </row>
    <row r="19" spans="1:17">
      <c r="A19" s="2" t="s">
        <v>188</v>
      </c>
      <c r="B19" s="2" t="s">
        <v>316</v>
      </c>
      <c r="C19" s="2" t="s">
        <v>317</v>
      </c>
      <c r="D19" s="2" t="s">
        <v>191</v>
      </c>
      <c r="E19" s="2" t="s">
        <v>192</v>
      </c>
      <c r="F19" s="2" t="s">
        <v>193</v>
      </c>
      <c r="G19" s="2" t="s">
        <v>194</v>
      </c>
      <c r="H19" s="2" t="s">
        <v>195</v>
      </c>
      <c r="I19" s="2" t="s">
        <v>196</v>
      </c>
      <c r="J19" s="2" t="s">
        <v>198</v>
      </c>
      <c r="K19" s="2" t="s">
        <v>199</v>
      </c>
      <c r="L19" s="2" t="s">
        <v>200</v>
      </c>
      <c r="M19" s="2" t="s">
        <v>201</v>
      </c>
      <c r="N19" s="2" t="s">
        <v>318</v>
      </c>
      <c r="O19" s="10" t="s">
        <v>203</v>
      </c>
      <c r="P19" s="11"/>
      <c r="Q19" s="11"/>
    </row>
    <row r="20" s="1" customFormat="1" spans="1:17">
      <c r="A20" s="3" t="s">
        <v>205</v>
      </c>
      <c r="B20" s="3" t="s">
        <v>319</v>
      </c>
      <c r="C20" s="3" t="s">
        <v>295</v>
      </c>
      <c r="D20" s="4" t="s">
        <v>251</v>
      </c>
      <c r="E20" s="3" t="s">
        <v>252</v>
      </c>
      <c r="F20" s="4" t="s">
        <v>253</v>
      </c>
      <c r="G20" s="4" t="s">
        <v>254</v>
      </c>
      <c r="H20" s="3" t="s">
        <v>255</v>
      </c>
      <c r="I20" s="4" t="s">
        <v>213</v>
      </c>
      <c r="J20" s="3" t="s">
        <v>245</v>
      </c>
      <c r="K20" s="3" t="s">
        <v>258</v>
      </c>
      <c r="L20" s="3" t="s">
        <v>245</v>
      </c>
      <c r="M20" s="3" t="s">
        <v>259</v>
      </c>
      <c r="N20" s="12">
        <v>-241</v>
      </c>
      <c r="O20" s="12">
        <v>30</v>
      </c>
      <c r="P20" s="8"/>
      <c r="Q20" s="8"/>
    </row>
    <row r="21" spans="1:17">
      <c r="A21" s="3" t="s">
        <v>320</v>
      </c>
      <c r="B21" s="3" t="s">
        <v>321</v>
      </c>
      <c r="C21" s="3" t="s">
        <v>283</v>
      </c>
      <c r="D21" s="4" t="s">
        <v>251</v>
      </c>
      <c r="E21" s="3" t="s">
        <v>252</v>
      </c>
      <c r="F21" s="4" t="s">
        <v>265</v>
      </c>
      <c r="G21" s="4" t="s">
        <v>233</v>
      </c>
      <c r="H21" s="3" t="s">
        <v>285</v>
      </c>
      <c r="I21" s="4" t="s">
        <v>267</v>
      </c>
      <c r="J21" s="3" t="s">
        <v>215</v>
      </c>
      <c r="K21" s="3" t="s">
        <v>287</v>
      </c>
      <c r="L21" s="3" t="s">
        <v>288</v>
      </c>
      <c r="M21" s="3" t="s">
        <v>289</v>
      </c>
      <c r="N21" s="12">
        <v>-62.5</v>
      </c>
      <c r="O21" s="12">
        <v>30</v>
      </c>
      <c r="P21" s="8"/>
      <c r="Q21" s="8"/>
    </row>
    <row r="22" spans="1:17">
      <c r="A22" s="3" t="s">
        <v>322</v>
      </c>
      <c r="B22" s="3" t="s">
        <v>323</v>
      </c>
      <c r="C22" s="3" t="s">
        <v>230</v>
      </c>
      <c r="D22" s="5" t="s">
        <v>221</v>
      </c>
      <c r="E22" s="3" t="s">
        <v>232</v>
      </c>
      <c r="F22" s="4" t="s">
        <v>233</v>
      </c>
      <c r="G22" s="4" t="s">
        <v>224</v>
      </c>
      <c r="H22" s="3" t="s">
        <v>234</v>
      </c>
      <c r="I22" s="4" t="s">
        <v>235</v>
      </c>
      <c r="J22" s="3" t="s">
        <v>215</v>
      </c>
      <c r="K22" s="3" t="s">
        <v>237</v>
      </c>
      <c r="L22" s="3" t="s">
        <v>215</v>
      </c>
      <c r="M22" s="3" t="s">
        <v>238</v>
      </c>
      <c r="N22" s="12">
        <v>-474</v>
      </c>
      <c r="O22" s="12">
        <v>30</v>
      </c>
      <c r="P22" s="8"/>
      <c r="Q22" s="8"/>
    </row>
    <row r="23" spans="1:17">
      <c r="A23" s="3" t="s">
        <v>324</v>
      </c>
      <c r="B23" s="3" t="s">
        <v>325</v>
      </c>
      <c r="C23" s="3" t="s">
        <v>273</v>
      </c>
      <c r="D23" s="4" t="s">
        <v>275</v>
      </c>
      <c r="E23" s="3" t="s">
        <v>276</v>
      </c>
      <c r="F23" s="4" t="s">
        <v>254</v>
      </c>
      <c r="G23" s="4" t="s">
        <v>277</v>
      </c>
      <c r="H23" s="3" t="s">
        <v>278</v>
      </c>
      <c r="I23" s="4" t="s">
        <v>213</v>
      </c>
      <c r="J23" s="3" t="s">
        <v>215</v>
      </c>
      <c r="K23" s="3" t="s">
        <v>280</v>
      </c>
      <c r="L23" s="3" t="s">
        <v>215</v>
      </c>
      <c r="M23" s="3" t="s">
        <v>281</v>
      </c>
      <c r="N23" s="12">
        <v>-54.5</v>
      </c>
      <c r="O23" s="12">
        <v>30</v>
      </c>
      <c r="P23" s="8"/>
      <c r="Q23" s="8"/>
    </row>
    <row r="24" spans="1:17">
      <c r="A24" s="6"/>
      <c r="B24" s="6"/>
      <c r="C24" s="6"/>
      <c r="D24" s="6"/>
      <c r="E24" s="6"/>
      <c r="F24" s="6"/>
      <c r="G24" s="6"/>
      <c r="H24" s="6"/>
      <c r="I24" s="6"/>
      <c r="J24" s="6"/>
      <c r="K24" s="6"/>
      <c r="L24" s="6"/>
      <c r="M24" s="6"/>
      <c r="N24" s="6">
        <f>SUM(N20:N23)</f>
        <v>-832</v>
      </c>
      <c r="O24" s="6">
        <f>SUM(O20:O23)</f>
        <v>120</v>
      </c>
      <c r="P24" s="13" t="s">
        <v>326</v>
      </c>
      <c r="Q24" s="6">
        <f>Q15+N24+O24</f>
        <v>2186</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Q21" sqref="Q21"/>
    </sheetView>
  </sheetViews>
  <sheetFormatPr defaultColWidth="8.72727272727273" defaultRowHeight="14"/>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快手三农结算单</vt:lpstr>
      <vt:lpstr>快递单明细</vt:lpstr>
      <vt:lpstr>火车票账单</vt:lpstr>
      <vt:lpstr>机票账单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岚岚</cp:lastModifiedBy>
  <dcterms:created xsi:type="dcterms:W3CDTF">2023-05-12T11:15:00Z</dcterms:created>
  <dcterms:modified xsi:type="dcterms:W3CDTF">2024-11-13T06:14:29Z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80B1CD97051F4FBC855FED9CB5FF1E59_12</vt:lpwstr>
  </property>
</Properties>
</file>