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康辉01\Desktop\"/>
    </mc:Choice>
  </mc:AlternateContent>
  <bookViews>
    <workbookView xWindow="0" yWindow="135" windowWidth="15075" windowHeight="4170"/>
  </bookViews>
  <sheets>
    <sheet name="会议需求表报价表" sheetId="1" r:id="rId1"/>
    <sheet name="会议结算表" sheetId="4" r:id="rId2"/>
    <sheet name="制作需求报价表" sheetId="2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H24" i="1" l="1"/>
  <c r="H63" i="1" l="1"/>
  <c r="H58" i="1"/>
  <c r="H53" i="1"/>
  <c r="G43" i="1"/>
  <c r="E43" i="1"/>
  <c r="H35" i="1"/>
  <c r="H43" i="1" s="1"/>
  <c r="H31" i="1"/>
  <c r="H30" i="1"/>
  <c r="H32" i="1" s="1"/>
  <c r="H26" i="1"/>
  <c r="H25" i="1"/>
  <c r="H23" i="1"/>
  <c r="H22" i="1"/>
  <c r="H21" i="1"/>
  <c r="H20" i="1"/>
  <c r="G17" i="1"/>
  <c r="F17" i="1"/>
  <c r="E17" i="1"/>
  <c r="H16" i="1"/>
  <c r="I16" i="1" s="1"/>
  <c r="I15" i="1"/>
  <c r="H15" i="1"/>
  <c r="H14" i="1"/>
  <c r="I14" i="1" s="1"/>
  <c r="I13" i="1"/>
  <c r="H13" i="1"/>
  <c r="H12" i="1"/>
  <c r="I12" i="1" s="1"/>
  <c r="I11" i="1"/>
  <c r="H11" i="1"/>
  <c r="H10" i="1"/>
  <c r="I10" i="1" s="1"/>
  <c r="I9" i="1"/>
  <c r="H9" i="1"/>
  <c r="H8" i="1"/>
  <c r="H17" i="1" s="1"/>
  <c r="H66" i="4"/>
  <c r="G67" i="4" s="1"/>
  <c r="H67" i="4" s="1"/>
  <c r="G66" i="4"/>
  <c r="H23" i="4"/>
  <c r="H24" i="4"/>
  <c r="H25" i="4"/>
  <c r="H26" i="4"/>
  <c r="H35" i="4"/>
  <c r="H27" i="1" l="1"/>
  <c r="G66" i="1" s="1"/>
  <c r="I8" i="1"/>
  <c r="I17" i="1" s="1"/>
  <c r="H8" i="4"/>
  <c r="I8" i="4"/>
  <c r="H9" i="4"/>
  <c r="I9" i="4"/>
  <c r="H10" i="4"/>
  <c r="I10" i="4"/>
  <c r="H11" i="4"/>
  <c r="I11" i="4"/>
  <c r="H12" i="4"/>
  <c r="I12" i="4"/>
  <c r="H13" i="4"/>
  <c r="I13" i="4"/>
  <c r="H14" i="4"/>
  <c r="I14" i="4"/>
  <c r="H15" i="4"/>
  <c r="I15" i="4"/>
  <c r="H16" i="4"/>
  <c r="I16" i="4"/>
  <c r="I17" i="4"/>
  <c r="H20" i="4"/>
  <c r="H21" i="4"/>
  <c r="H22" i="4"/>
  <c r="H27" i="4"/>
  <c r="H30" i="4"/>
  <c r="H31" i="4"/>
  <c r="H32" i="4"/>
  <c r="H43" i="4"/>
  <c r="H53" i="4"/>
  <c r="H58" i="4"/>
  <c r="H63" i="4"/>
  <c r="G43" i="4"/>
  <c r="E43" i="4"/>
  <c r="H17" i="4"/>
  <c r="G17" i="4"/>
  <c r="F17" i="4"/>
  <c r="E17" i="4"/>
  <c r="G12" i="2"/>
  <c r="G40" i="2"/>
  <c r="G50" i="2"/>
  <c r="G57" i="2"/>
  <c r="G58" i="2"/>
  <c r="G59" i="2"/>
  <c r="G55" i="2"/>
  <c r="G60" i="2"/>
  <c r="G61" i="2"/>
  <c r="H66" i="1" l="1"/>
  <c r="G67" i="1" s="1"/>
  <c r="H67" i="1" s="1"/>
  <c r="H68" i="4"/>
  <c r="H70" i="4" s="1"/>
  <c r="H68" i="1" l="1"/>
  <c r="H70" i="1" s="1"/>
</calcChain>
</file>

<file path=xl/comments1.xml><?xml version="1.0" encoding="utf-8"?>
<comments xmlns="http://schemas.openxmlformats.org/spreadsheetml/2006/main">
  <authors>
    <author>Song Yang 宋阳</author>
  </authors>
  <commentList>
    <comment ref="I19" authorId="0" shapeId="0">
      <text>
        <r>
          <rPr>
            <b/>
            <sz val="9"/>
            <color indexed="81"/>
            <rFont val="宋体"/>
            <family val="3"/>
            <charset val="134"/>
          </rPr>
          <t>采购部：原则上航班相邻20分钟以内，选择使用一辆帕萨特以及同等级别用车，原则上不建议使用豪华车,如需一人一车需副总或总监级别邮件批复。</t>
        </r>
      </text>
    </comment>
    <comment ref="I29" authorId="0" shapeId="0">
      <text>
        <r>
          <rPr>
            <b/>
            <sz val="9"/>
            <color indexed="81"/>
            <rFont val="宋体"/>
            <family val="3"/>
            <charset val="134"/>
          </rPr>
          <t>对酒店需求如星级要求，会场距离要求等可以写在备注里</t>
        </r>
      </text>
    </comment>
    <comment ref="I34" authorId="0" shapeId="0">
      <text>
        <r>
          <rPr>
            <b/>
            <sz val="9"/>
            <color indexed="81"/>
            <rFont val="宋体"/>
            <family val="3"/>
            <charset val="134"/>
          </rPr>
          <t>采购部：原则上晚餐不超过300元/人，但基于不浪费原则，务必对餐费，根据城市地域不同，进行合理预算。一般自助餐相对桌餐而言比较节省费用</t>
        </r>
      </text>
    </comment>
    <comment ref="I45" authorId="0" shapeId="0">
      <text>
        <r>
          <rPr>
            <b/>
            <sz val="9"/>
            <color indexed="81"/>
            <rFont val="宋体"/>
            <family val="3"/>
            <charset val="134"/>
          </rPr>
          <t>采购部：原则上如果人数较多可以选择会议包价，一般100人课桌式，选择200平左右无柱会议室较合理</t>
        </r>
      </text>
    </comment>
    <comment ref="I50" authorId="0" shapeId="0">
      <text>
        <r>
          <rPr>
            <b/>
            <sz val="9"/>
            <color indexed="81"/>
            <rFont val="宋体"/>
            <family val="3"/>
            <charset val="134"/>
          </rPr>
          <t>采购部:餐标60元/人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55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采购部：国内会注册费原则上不通过旅行社，请不要放入预估价格
</t>
        </r>
      </text>
    </comment>
    <comment ref="I6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采购部:原则上20人一个会议执行，对于需求不同，可以酌情增减，合理预估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65" authorId="0" shapeId="0">
      <text>
        <r>
          <rPr>
            <b/>
            <sz val="9"/>
            <color indexed="81"/>
            <rFont val="宋体"/>
            <family val="3"/>
            <charset val="134"/>
          </rPr>
          <t>采购部：机票和第三方执行不收取服务费</t>
        </r>
      </text>
    </comment>
  </commentList>
</comments>
</file>

<file path=xl/comments2.xml><?xml version="1.0" encoding="utf-8"?>
<comments xmlns="http://schemas.openxmlformats.org/spreadsheetml/2006/main">
  <authors>
    <author>Song Yang 宋阳</author>
  </authors>
  <commentList>
    <comment ref="I19" authorId="0" shapeId="0">
      <text>
        <r>
          <rPr>
            <b/>
            <sz val="9"/>
            <color indexed="81"/>
            <rFont val="宋体"/>
            <family val="3"/>
            <charset val="134"/>
          </rPr>
          <t>采购部：原则上航班相邻20分钟以内，选择使用一辆帕萨特以及同等级别用车，原则上不建议使用豪华车,如需一人一车需副总或总监级别邮件批复。</t>
        </r>
      </text>
    </comment>
    <comment ref="I29" authorId="0" shapeId="0">
      <text>
        <r>
          <rPr>
            <b/>
            <sz val="9"/>
            <color indexed="81"/>
            <rFont val="宋体"/>
            <family val="3"/>
            <charset val="134"/>
          </rPr>
          <t>对酒店需求如星级要求，会场距离要求等可以写在备注里</t>
        </r>
      </text>
    </comment>
    <comment ref="I34" authorId="0" shapeId="0">
      <text>
        <r>
          <rPr>
            <b/>
            <sz val="9"/>
            <color indexed="81"/>
            <rFont val="宋体"/>
            <family val="3"/>
            <charset val="134"/>
          </rPr>
          <t>采购部：原则上晚餐不超过300元/人，但基于不浪费原则，务必对餐费，根据城市地域不同，进行合理预算。一般自助餐相对桌餐而言比较节省费用</t>
        </r>
      </text>
    </comment>
    <comment ref="I45" authorId="0" shapeId="0">
      <text>
        <r>
          <rPr>
            <b/>
            <sz val="9"/>
            <color indexed="81"/>
            <rFont val="宋体"/>
            <family val="3"/>
            <charset val="134"/>
          </rPr>
          <t>采购部：原则上如果人数较多可以选择会议包价，一般100人课桌式，选择200平左右无柱会议室较合理</t>
        </r>
      </text>
    </comment>
    <comment ref="I50" authorId="0" shapeId="0">
      <text>
        <r>
          <rPr>
            <b/>
            <sz val="9"/>
            <color indexed="81"/>
            <rFont val="宋体"/>
            <family val="3"/>
            <charset val="134"/>
          </rPr>
          <t>采购部:餐标60元/人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55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采购部：国内会注册费原则上不通过旅行社，请不要放入预估价格
</t>
        </r>
      </text>
    </comment>
    <comment ref="I6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采购部:原则上20人一个会议执行，对于需求不同，可以酌情增减，合理预估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65" authorId="0" shapeId="0">
      <text>
        <r>
          <rPr>
            <b/>
            <sz val="9"/>
            <color indexed="81"/>
            <rFont val="宋体"/>
            <family val="3"/>
            <charset val="134"/>
          </rPr>
          <t>采购部：机票和第三方执行不收取服务费</t>
        </r>
      </text>
    </comment>
  </commentList>
</comments>
</file>

<file path=xl/sharedStrings.xml><?xml version="1.0" encoding="utf-8"?>
<sst xmlns="http://schemas.openxmlformats.org/spreadsheetml/2006/main" count="351" uniqueCount="171">
  <si>
    <t>供应商名称</t>
    <phoneticPr fontId="7" type="noConversion"/>
  </si>
  <si>
    <t>会议名称</t>
    <phoneticPr fontId="7" type="noConversion"/>
  </si>
  <si>
    <t xml:space="preserve">报价人 </t>
    <phoneticPr fontId="7" type="noConversion"/>
  </si>
  <si>
    <t>报价日期</t>
    <phoneticPr fontId="7" type="noConversion"/>
  </si>
  <si>
    <t>会议时间</t>
    <phoneticPr fontId="7" type="noConversion"/>
  </si>
  <si>
    <t>会议地点</t>
    <phoneticPr fontId="7" type="noConversion"/>
  </si>
  <si>
    <t>报价有效期</t>
    <phoneticPr fontId="7" type="noConversion"/>
  </si>
  <si>
    <t>报价单号</t>
    <phoneticPr fontId="7" type="noConversion"/>
  </si>
  <si>
    <t>会议天数</t>
    <phoneticPr fontId="7" type="noConversion"/>
  </si>
  <si>
    <t>参加人数</t>
    <phoneticPr fontId="7" type="noConversion"/>
  </si>
  <si>
    <t>一、交通（飞机/火车）</t>
    <phoneticPr fontId="7" type="noConversion"/>
  </si>
  <si>
    <t>出发城市</t>
    <phoneticPr fontId="7" type="noConversion"/>
  </si>
  <si>
    <t>到达城市</t>
    <phoneticPr fontId="7" type="noConversion"/>
  </si>
  <si>
    <t>人数</t>
    <phoneticPr fontId="7" type="noConversion"/>
  </si>
  <si>
    <t>次数</t>
    <phoneticPr fontId="3" type="noConversion"/>
  </si>
  <si>
    <t>机票原价</t>
    <phoneticPr fontId="7" type="noConversion"/>
  </si>
  <si>
    <t>折扣价</t>
    <phoneticPr fontId="7" type="noConversion"/>
  </si>
  <si>
    <t>总价</t>
    <phoneticPr fontId="7" type="noConversion"/>
  </si>
  <si>
    <t>备注</t>
    <phoneticPr fontId="7" type="noConversion"/>
  </si>
  <si>
    <t>机票（1）</t>
    <phoneticPr fontId="7" type="noConversion"/>
  </si>
  <si>
    <t>按8折预估，以实际价格结算</t>
    <phoneticPr fontId="7" type="noConversion"/>
  </si>
  <si>
    <t>机票（2）</t>
  </si>
  <si>
    <t>机票（3）</t>
  </si>
  <si>
    <t>机票（4）</t>
  </si>
  <si>
    <t>机票（5）</t>
  </si>
  <si>
    <t>火车票（1）</t>
    <phoneticPr fontId="7" type="noConversion"/>
  </si>
  <si>
    <t>火车票（2）</t>
  </si>
  <si>
    <t>火车票（3）</t>
  </si>
  <si>
    <t>小计</t>
  </si>
  <si>
    <t>车型</t>
    <phoneticPr fontId="7" type="noConversion"/>
  </si>
  <si>
    <t>次数</t>
    <phoneticPr fontId="7" type="noConversion"/>
  </si>
  <si>
    <t>天数</t>
    <phoneticPr fontId="7" type="noConversion"/>
  </si>
  <si>
    <t>单价</t>
    <phoneticPr fontId="7" type="noConversion"/>
  </si>
  <si>
    <t>三、酒店</t>
    <phoneticPr fontId="7" type="noConversion"/>
  </si>
  <si>
    <t>酒店名称</t>
    <phoneticPr fontId="7" type="noConversion"/>
  </si>
  <si>
    <t>房间数</t>
    <phoneticPr fontId="7" type="noConversion"/>
  </si>
  <si>
    <t>单人房（含早）</t>
    <phoneticPr fontId="7" type="noConversion"/>
  </si>
  <si>
    <t>标间（含早）</t>
    <phoneticPr fontId="3" type="noConversion"/>
  </si>
  <si>
    <t>四、餐饮</t>
    <phoneticPr fontId="7" type="noConversion"/>
  </si>
  <si>
    <t>就餐日期</t>
    <phoneticPr fontId="7" type="noConversion"/>
  </si>
  <si>
    <t>午餐/晚餐</t>
    <phoneticPr fontId="7" type="noConversion"/>
  </si>
  <si>
    <t>桌数</t>
    <phoneticPr fontId="7" type="noConversion"/>
  </si>
  <si>
    <t>餐饮（1）</t>
    <phoneticPr fontId="7" type="noConversion"/>
  </si>
  <si>
    <t>餐饮（2）</t>
  </si>
  <si>
    <t>餐饮（3）</t>
  </si>
  <si>
    <t>餐饮（4）</t>
  </si>
  <si>
    <t>餐饮（5）</t>
  </si>
  <si>
    <t>五、会议场地</t>
    <phoneticPr fontId="7" type="noConversion"/>
  </si>
  <si>
    <t>会场面积</t>
    <phoneticPr fontId="7" type="noConversion"/>
  </si>
  <si>
    <t>主会议室</t>
    <phoneticPr fontId="7" type="noConversion"/>
  </si>
  <si>
    <t>分会场（1）</t>
    <phoneticPr fontId="7" type="noConversion"/>
  </si>
  <si>
    <t>分会场（2）</t>
  </si>
  <si>
    <t>分会场（3）</t>
  </si>
  <si>
    <t>茶歇</t>
    <phoneticPr fontId="7" type="noConversion"/>
  </si>
  <si>
    <t>投影设备等租赁</t>
    <phoneticPr fontId="7" type="noConversion"/>
  </si>
  <si>
    <t>六、其他</t>
    <phoneticPr fontId="7" type="noConversion"/>
  </si>
  <si>
    <t>注册费</t>
    <phoneticPr fontId="7" type="noConversion"/>
  </si>
  <si>
    <t>签证费</t>
    <phoneticPr fontId="7" type="noConversion"/>
  </si>
  <si>
    <t xml:space="preserve">七、第三方现场执行 </t>
    <phoneticPr fontId="7" type="noConversion"/>
  </si>
  <si>
    <t>全程会议执行</t>
    <phoneticPr fontId="7" type="noConversion"/>
  </si>
  <si>
    <t>当地会议执行</t>
    <phoneticPr fontId="7" type="noConversion"/>
  </si>
  <si>
    <t>八、服务费用和税金</t>
    <phoneticPr fontId="7" type="noConversion"/>
  </si>
  <si>
    <t>费率</t>
    <phoneticPr fontId="7" type="noConversion"/>
  </si>
  <si>
    <t>小计</t>
    <phoneticPr fontId="7" type="noConversion"/>
  </si>
  <si>
    <t>服务费</t>
    <phoneticPr fontId="7" type="noConversion"/>
  </si>
  <si>
    <t>税金</t>
    <phoneticPr fontId="7" type="noConversion"/>
  </si>
  <si>
    <t>合计总价</t>
    <phoneticPr fontId="7" type="noConversion"/>
  </si>
  <si>
    <t>单页</t>
    <phoneticPr fontId="3" type="noConversion"/>
  </si>
  <si>
    <t>折页</t>
    <phoneticPr fontId="3" type="noConversion"/>
  </si>
  <si>
    <t>数量</t>
    <phoneticPr fontId="7" type="noConversion"/>
  </si>
  <si>
    <t>单位</t>
    <phoneticPr fontId="7" type="noConversion"/>
  </si>
  <si>
    <t>创意文案</t>
    <phoneticPr fontId="3" type="noConversion"/>
  </si>
  <si>
    <t>项目</t>
  </si>
  <si>
    <t>详细信息（规格，尺寸，材质）</t>
  </si>
  <si>
    <t>单价</t>
    <phoneticPr fontId="7" type="noConversion"/>
  </si>
  <si>
    <t>设计创意</t>
    <phoneticPr fontId="7" type="noConversion"/>
  </si>
  <si>
    <t>小计</t>
    <phoneticPr fontId="3" type="noConversion"/>
  </si>
  <si>
    <t>总价</t>
    <phoneticPr fontId="7" type="noConversion"/>
  </si>
  <si>
    <t>服务费和税金</t>
    <phoneticPr fontId="3" type="noConversion"/>
  </si>
  <si>
    <t>总计</t>
    <phoneticPr fontId="7" type="noConversion"/>
  </si>
  <si>
    <t>小计</t>
    <phoneticPr fontId="7" type="noConversion"/>
  </si>
  <si>
    <t>音响视频</t>
    <phoneticPr fontId="3" type="noConversion"/>
  </si>
  <si>
    <t>印刷制作</t>
    <phoneticPr fontId="3" type="noConversion"/>
  </si>
  <si>
    <t>会议背景板</t>
  </si>
  <si>
    <t>签到背景板</t>
  </si>
  <si>
    <t>K.T海报</t>
  </si>
  <si>
    <t>横幅</t>
  </si>
  <si>
    <t>讲台贴</t>
  </si>
  <si>
    <t>指示牌</t>
  </si>
  <si>
    <t>接机牌</t>
  </si>
  <si>
    <t>车牌</t>
  </si>
  <si>
    <t>通知板</t>
  </si>
  <si>
    <t>邀请函</t>
  </si>
  <si>
    <t>X型展架</t>
  </si>
  <si>
    <t>易拉宝</t>
  </si>
  <si>
    <t>桌卡</t>
  </si>
  <si>
    <t>房间欢迎卡</t>
  </si>
  <si>
    <t>胸卡</t>
  </si>
  <si>
    <t>拉网展架</t>
  </si>
  <si>
    <t>资料打印</t>
  </si>
  <si>
    <t>资料装订</t>
  </si>
  <si>
    <t>鲜花</t>
  </si>
  <si>
    <t>手册</t>
    <phoneticPr fontId="3" type="noConversion"/>
  </si>
  <si>
    <t>印刷品</t>
    <phoneticPr fontId="7" type="noConversion"/>
  </si>
  <si>
    <t>背景板</t>
    <phoneticPr fontId="7" type="noConversion"/>
  </si>
  <si>
    <t>其他</t>
    <phoneticPr fontId="3" type="noConversion"/>
  </si>
  <si>
    <t>其他</t>
    <phoneticPr fontId="3" type="noConversion"/>
  </si>
  <si>
    <t>音响设备</t>
  </si>
  <si>
    <t>AV控台</t>
  </si>
  <si>
    <t>灯光设备</t>
  </si>
  <si>
    <t>投影仪租赁</t>
  </si>
  <si>
    <t>10000ml</t>
  </si>
  <si>
    <t>投影幕租赁</t>
  </si>
  <si>
    <t>120寸幕布</t>
  </si>
  <si>
    <t>切换器</t>
  </si>
  <si>
    <t>无缝切换器</t>
  </si>
  <si>
    <t>LED屏租赁</t>
  </si>
  <si>
    <t>摄影</t>
  </si>
  <si>
    <t>摄像</t>
  </si>
  <si>
    <t>音频/视频</t>
    <phoneticPr fontId="7" type="noConversion"/>
  </si>
  <si>
    <t>卡片</t>
    <phoneticPr fontId="3" type="noConversion"/>
  </si>
  <si>
    <t>打印</t>
    <phoneticPr fontId="3" type="noConversion"/>
  </si>
  <si>
    <t>展示</t>
    <phoneticPr fontId="3" type="noConversion"/>
  </si>
  <si>
    <t>P4/P5</t>
    <phoneticPr fontId="3" type="noConversion"/>
  </si>
  <si>
    <t>筒灯，电脑灯带灯片，追光灯，射灯</t>
    <phoneticPr fontId="3" type="noConversion"/>
  </si>
  <si>
    <t>扣除税金</t>
    <phoneticPr fontId="3" type="noConversion"/>
  </si>
  <si>
    <t>平面设计</t>
    <phoneticPr fontId="3" type="noConversion"/>
  </si>
  <si>
    <t>视频制作</t>
    <phoneticPr fontId="3" type="noConversion"/>
  </si>
  <si>
    <t>其他设计</t>
    <phoneticPr fontId="3" type="noConversion"/>
  </si>
  <si>
    <t>项目名称</t>
    <phoneticPr fontId="7" type="noConversion"/>
  </si>
  <si>
    <t>印刷制作活动需求表 /报价表</t>
    <phoneticPr fontId="7" type="noConversion"/>
  </si>
  <si>
    <t>礼品印刷</t>
    <phoneticPr fontId="3" type="noConversion"/>
  </si>
  <si>
    <t>制作时间</t>
    <phoneticPr fontId="7" type="noConversion"/>
  </si>
  <si>
    <t>报价有效期</t>
    <phoneticPr fontId="7" type="noConversion"/>
  </si>
  <si>
    <t>会议搭建</t>
    <phoneticPr fontId="3" type="noConversion"/>
  </si>
  <si>
    <t>搭建人员</t>
    <phoneticPr fontId="3" type="noConversion"/>
  </si>
  <si>
    <t>执行</t>
    <phoneticPr fontId="7" type="noConversion"/>
  </si>
  <si>
    <t>住宿及差旅</t>
    <phoneticPr fontId="3" type="noConversion"/>
  </si>
  <si>
    <t>衍架</t>
    <phoneticPr fontId="3" type="noConversion"/>
  </si>
  <si>
    <t>机场接送</t>
    <phoneticPr fontId="3" type="noConversion"/>
  </si>
  <si>
    <t>（帕萨特/GL8/考斯特/大巴）</t>
    <phoneticPr fontId="3" type="noConversion"/>
  </si>
  <si>
    <t>（帕萨特/GL9/考斯特/大巴）</t>
  </si>
  <si>
    <t>（帕萨特/GL10/考斯特/大巴）</t>
  </si>
  <si>
    <t>（帕萨特/GL11/考斯特/大巴）</t>
  </si>
  <si>
    <t>（帕萨特/GL12/考斯特/大巴）</t>
  </si>
  <si>
    <t>火车站接送</t>
    <phoneticPr fontId="3" type="noConversion"/>
  </si>
  <si>
    <t>汽车站接送</t>
    <phoneticPr fontId="3" type="noConversion"/>
  </si>
  <si>
    <t>市内接送</t>
    <phoneticPr fontId="3" type="noConversion"/>
  </si>
  <si>
    <t>全天包车</t>
    <phoneticPr fontId="3" type="noConversion"/>
  </si>
  <si>
    <t>二、交通（接送机等）</t>
    <phoneticPr fontId="7" type="noConversion"/>
  </si>
  <si>
    <t>会议活动结算表</t>
    <phoneticPr fontId="7" type="noConversion"/>
  </si>
  <si>
    <t>亿腾神经外科专家顾问会</t>
    <phoneticPr fontId="3" type="noConversion"/>
  </si>
  <si>
    <t>2018.10.10</t>
    <phoneticPr fontId="3" type="noConversion"/>
  </si>
  <si>
    <t>东逸湾酒店</t>
    <phoneticPr fontId="3" type="noConversion"/>
  </si>
  <si>
    <t>晚餐</t>
    <phoneticPr fontId="3" type="noConversion"/>
  </si>
  <si>
    <t>桌餐</t>
    <phoneticPr fontId="3" type="noConversion"/>
  </si>
  <si>
    <t>顺德包车来回</t>
    <phoneticPr fontId="3" type="noConversion"/>
  </si>
  <si>
    <t>佛山包车来回</t>
    <phoneticPr fontId="3" type="noConversion"/>
  </si>
  <si>
    <t>清远包车来回</t>
    <phoneticPr fontId="3" type="noConversion"/>
  </si>
  <si>
    <t>广州专家往返接送</t>
    <phoneticPr fontId="3" type="noConversion"/>
  </si>
  <si>
    <t>半天</t>
    <phoneticPr fontId="3" type="noConversion"/>
  </si>
  <si>
    <t>日期</t>
    <phoneticPr fontId="3" type="noConversion"/>
  </si>
  <si>
    <t>16:00-20:00</t>
    <phoneticPr fontId="3" type="noConversion"/>
  </si>
  <si>
    <t>康辉集团北京国际会议展览有限公司</t>
    <phoneticPr fontId="3" type="noConversion"/>
  </si>
  <si>
    <t>唐诗琳</t>
    <phoneticPr fontId="3" type="noConversion"/>
  </si>
  <si>
    <t>2018.9.26</t>
    <phoneticPr fontId="3" type="noConversion"/>
  </si>
  <si>
    <t>含投影，幕布</t>
    <phoneticPr fontId="3" type="noConversion"/>
  </si>
  <si>
    <t>13：00-18：00</t>
    <phoneticPr fontId="3" type="noConversion"/>
  </si>
  <si>
    <t>120平米，课桌式</t>
    <phoneticPr fontId="3" type="noConversion"/>
  </si>
  <si>
    <t>2018.9.30</t>
    <phoneticPr fontId="3" type="noConversion"/>
  </si>
  <si>
    <t>会议活动报价表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</si>
</sst>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$&quot;#,##0_);[Red]\(&quot;$&quot;#,##0\)"/>
    <numFmt numFmtId="177" formatCode="[$-409]d\-mmm\-yy;@"/>
    <numFmt numFmtId="178" formatCode="_-&quot;Ł&quot;* #,##0.00_-;\-&quot;Ł&quot;* #,##0.00_-;_-&quot;Ł&quot;* &quot;-&quot;??_-;_-@_-"/>
    <numFmt numFmtId="179" formatCode="#,##0_);[Red]\(#,##0\)"/>
    <numFmt numFmtId="180" formatCode="0_);[Red]\(0\)"/>
    <numFmt numFmtId="181" formatCode="_-* #,##0.00_ _€_-;\-* #,##0.00_ _€_-;_-* &quot;-&quot;??_ _€_-;_-@_-"/>
    <numFmt numFmtId="182" formatCode="&quot;¥&quot;#,##0_);[Red]\(&quot;¥&quot;#,##0\)"/>
    <numFmt numFmtId="183" formatCode="0_ "/>
  </numFmts>
  <fonts count="28" x14ac:knownFonts="1">
    <font>
      <sz val="11"/>
      <color theme="1"/>
      <name val="宋体"/>
      <family val="2"/>
      <charset val="134"/>
      <scheme val="minor"/>
    </font>
    <font>
      <sz val="10"/>
      <name val="Verdana"/>
      <family val="2"/>
    </font>
    <font>
      <b/>
      <sz val="16"/>
      <name val="华文细黑"/>
      <family val="3"/>
      <charset val="134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0"/>
      <name val="华文细黑"/>
      <family val="3"/>
      <charset val="134"/>
    </font>
    <font>
      <b/>
      <sz val="20"/>
      <name val="华文细黑"/>
      <family val="3"/>
      <charset val="134"/>
    </font>
    <font>
      <sz val="9"/>
      <name val="宋体"/>
      <family val="3"/>
      <charset val="134"/>
    </font>
    <font>
      <sz val="12"/>
      <name val="华文细黑"/>
      <family val="3"/>
      <charset val="134"/>
    </font>
    <font>
      <sz val="11"/>
      <color indexed="8"/>
      <name val="华文细黑"/>
      <family val="3"/>
      <charset val="134"/>
    </font>
    <font>
      <sz val="11"/>
      <name val="华文细黑"/>
      <family val="3"/>
      <charset val="134"/>
    </font>
    <font>
      <b/>
      <sz val="11"/>
      <name val="华文细黑"/>
      <family val="3"/>
      <charset val="134"/>
    </font>
    <font>
      <b/>
      <sz val="11"/>
      <color indexed="8"/>
      <name val="华文细黑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sz val="10"/>
      <name val="微软雅黑"/>
      <family val="2"/>
      <charset val="134"/>
    </font>
    <font>
      <b/>
      <sz val="20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b/>
      <sz val="11"/>
      <name val="微软雅黑"/>
      <family val="2"/>
      <charset val="134"/>
    </font>
    <font>
      <sz val="14"/>
      <name val="微软雅黑"/>
      <family val="2"/>
      <charset val="134"/>
    </font>
    <font>
      <b/>
      <sz val="14"/>
      <color theme="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/>
    <xf numFmtId="178" fontId="4" fillId="0" borderId="0"/>
    <xf numFmtId="181" fontId="1" fillId="0" borderId="0" applyFont="0" applyFill="0" applyBorder="0" applyAlignment="0" applyProtection="0"/>
    <xf numFmtId="44" fontId="15" fillId="0" borderId="0" applyFont="0" applyFill="0" applyBorder="0" applyAlignment="0" applyProtection="0">
      <alignment vertical="center"/>
    </xf>
  </cellStyleXfs>
  <cellXfs count="272">
    <xf numFmtId="0" fontId="0" fillId="0" borderId="0" xfId="0">
      <alignment vertical="center"/>
    </xf>
    <xf numFmtId="177" fontId="2" fillId="0" borderId="0" xfId="1" applyNumberFormat="1" applyFont="1" applyFill="1" applyBorder="1" applyAlignment="1" applyProtection="1">
      <alignment vertical="center" wrapText="1"/>
      <protection locked="0"/>
    </xf>
    <xf numFmtId="178" fontId="5" fillId="0" borderId="0" xfId="2" applyFont="1" applyFill="1" applyBorder="1" applyAlignment="1"/>
    <xf numFmtId="177" fontId="6" fillId="0" borderId="0" xfId="1" applyNumberFormat="1" applyFont="1" applyFill="1" applyBorder="1" applyAlignment="1" applyProtection="1">
      <alignment vertical="center" wrapText="1"/>
      <protection locked="0"/>
    </xf>
    <xf numFmtId="178" fontId="5" fillId="0" borderId="0" xfId="2" applyFont="1" applyFill="1"/>
    <xf numFmtId="177" fontId="8" fillId="0" borderId="0" xfId="1" applyNumberFormat="1" applyFont="1" applyProtection="1">
      <protection locked="0"/>
    </xf>
    <xf numFmtId="178" fontId="8" fillId="0" borderId="0" xfId="2" applyFont="1"/>
    <xf numFmtId="177" fontId="9" fillId="0" borderId="1" xfId="1" applyNumberFormat="1" applyFont="1" applyBorder="1" applyAlignment="1" applyProtection="1">
      <protection locked="0"/>
    </xf>
    <xf numFmtId="177" fontId="9" fillId="0" borderId="0" xfId="1" applyNumberFormat="1" applyFont="1" applyBorder="1" applyAlignment="1" applyProtection="1">
      <protection locked="0"/>
    </xf>
    <xf numFmtId="178" fontId="10" fillId="0" borderId="1" xfId="2" applyFont="1" applyBorder="1" applyAlignment="1"/>
    <xf numFmtId="178" fontId="10" fillId="0" borderId="0" xfId="2" applyFont="1"/>
    <xf numFmtId="177" fontId="9" fillId="0" borderId="5" xfId="1" applyNumberFormat="1" applyFont="1" applyBorder="1" applyAlignment="1" applyProtection="1">
      <protection locked="0"/>
    </xf>
    <xf numFmtId="177" fontId="9" fillId="0" borderId="6" xfId="1" applyNumberFormat="1" applyFont="1" applyBorder="1" applyAlignment="1" applyProtection="1">
      <protection locked="0"/>
    </xf>
    <xf numFmtId="177" fontId="9" fillId="0" borderId="7" xfId="1" applyNumberFormat="1" applyFont="1" applyBorder="1" applyAlignment="1" applyProtection="1">
      <protection locked="0"/>
    </xf>
    <xf numFmtId="178" fontId="10" fillId="0" borderId="5" xfId="2" applyFont="1" applyBorder="1" applyAlignment="1"/>
    <xf numFmtId="179" fontId="10" fillId="0" borderId="8" xfId="2" applyNumberFormat="1" applyFont="1" applyBorder="1" applyAlignment="1">
      <alignment horizontal="center"/>
    </xf>
    <xf numFmtId="178" fontId="10" fillId="0" borderId="6" xfId="2" applyFont="1" applyBorder="1" applyAlignment="1"/>
    <xf numFmtId="178" fontId="10" fillId="0" borderId="7" xfId="2" applyFont="1" applyBorder="1" applyAlignment="1">
      <alignment horizontal="center"/>
    </xf>
    <xf numFmtId="177" fontId="9" fillId="0" borderId="9" xfId="1" applyNumberFormat="1" applyFont="1" applyBorder="1" applyAlignment="1" applyProtection="1">
      <protection locked="0"/>
    </xf>
    <xf numFmtId="177" fontId="9" fillId="0" borderId="10" xfId="1" applyNumberFormat="1" applyFont="1" applyBorder="1" applyAlignment="1" applyProtection="1">
      <protection locked="0"/>
    </xf>
    <xf numFmtId="177" fontId="9" fillId="0" borderId="11" xfId="1" applyNumberFormat="1" applyFont="1" applyBorder="1" applyAlignment="1" applyProtection="1">
      <protection locked="0"/>
    </xf>
    <xf numFmtId="179" fontId="10" fillId="0" borderId="10" xfId="2" applyNumberFormat="1" applyFont="1" applyBorder="1" applyAlignment="1">
      <alignment horizontal="center"/>
    </xf>
    <xf numFmtId="178" fontId="10" fillId="0" borderId="10" xfId="2" applyFont="1" applyBorder="1" applyAlignment="1"/>
    <xf numFmtId="177" fontId="12" fillId="2" borderId="14" xfId="1" applyNumberFormat="1" applyFont="1" applyFill="1" applyBorder="1" applyAlignment="1" applyProtection="1">
      <alignment horizontal="center" wrapText="1"/>
      <protection locked="0"/>
    </xf>
    <xf numFmtId="178" fontId="11" fillId="2" borderId="14" xfId="2" applyFont="1" applyFill="1" applyBorder="1" applyAlignment="1">
      <alignment horizontal="center"/>
    </xf>
    <xf numFmtId="179" fontId="11" fillId="2" borderId="14" xfId="2" applyNumberFormat="1" applyFont="1" applyFill="1" applyBorder="1" applyAlignment="1">
      <alignment horizontal="center"/>
    </xf>
    <xf numFmtId="178" fontId="11" fillId="2" borderId="15" xfId="2" applyFont="1" applyFill="1" applyBorder="1" applyAlignment="1" applyProtection="1">
      <alignment vertical="center"/>
      <protection locked="0"/>
    </xf>
    <xf numFmtId="177" fontId="9" fillId="0" borderId="6" xfId="1" applyNumberFormat="1" applyFont="1" applyFill="1" applyBorder="1" applyAlignment="1" applyProtection="1">
      <alignment horizontal="center" vertical="center" wrapText="1"/>
      <protection locked="0"/>
    </xf>
    <xf numFmtId="180" fontId="9" fillId="0" borderId="6" xfId="1" applyNumberFormat="1" applyFont="1" applyFill="1" applyBorder="1" applyAlignment="1" applyProtection="1">
      <alignment horizontal="center" vertical="center"/>
      <protection locked="0"/>
    </xf>
    <xf numFmtId="0" fontId="9" fillId="0" borderId="8" xfId="1" applyNumberFormat="1" applyFont="1" applyFill="1" applyBorder="1" applyAlignment="1" applyProtection="1">
      <alignment vertical="center" wrapText="1"/>
      <protection locked="0"/>
    </xf>
    <xf numFmtId="179" fontId="10" fillId="0" borderId="6" xfId="2" applyNumberFormat="1" applyFont="1" applyBorder="1" applyAlignment="1"/>
    <xf numFmtId="178" fontId="10" fillId="0" borderId="18" xfId="2" applyFont="1" applyBorder="1" applyAlignment="1"/>
    <xf numFmtId="177" fontId="9" fillId="0" borderId="19" xfId="1" applyNumberFormat="1" applyFont="1" applyFill="1" applyBorder="1" applyAlignment="1" applyProtection="1">
      <alignment horizontal="center" vertical="center" wrapText="1"/>
      <protection locked="0"/>
    </xf>
    <xf numFmtId="177" fontId="9" fillId="4" borderId="6" xfId="1" applyNumberFormat="1" applyFont="1" applyFill="1" applyBorder="1" applyProtection="1">
      <protection locked="0"/>
    </xf>
    <xf numFmtId="177" fontId="10" fillId="4" borderId="6" xfId="1" applyNumberFormat="1" applyFont="1" applyFill="1" applyBorder="1" applyAlignment="1" applyProtection="1">
      <alignment horizontal="center"/>
      <protection locked="0"/>
    </xf>
    <xf numFmtId="0" fontId="10" fillId="4" borderId="6" xfId="1" applyNumberFormat="1" applyFont="1" applyFill="1" applyBorder="1" applyAlignment="1" applyProtection="1">
      <alignment horizontal="center"/>
      <protection locked="0"/>
    </xf>
    <xf numFmtId="177" fontId="12" fillId="2" borderId="6" xfId="1" applyNumberFormat="1" applyFont="1" applyFill="1" applyBorder="1" applyAlignment="1" applyProtection="1">
      <alignment horizontal="center" vertical="center"/>
      <protection locked="0"/>
    </xf>
    <xf numFmtId="179" fontId="12" fillId="2" borderId="6" xfId="1" applyNumberFormat="1" applyFont="1" applyFill="1" applyBorder="1" applyAlignment="1" applyProtection="1">
      <alignment horizontal="center" vertical="center" wrapText="1"/>
      <protection locked="0"/>
    </xf>
    <xf numFmtId="177" fontId="9" fillId="0" borderId="6" xfId="1" applyNumberFormat="1" applyFont="1" applyFill="1" applyBorder="1" applyProtection="1">
      <protection locked="0"/>
    </xf>
    <xf numFmtId="180" fontId="10" fillId="0" borderId="6" xfId="1" applyNumberFormat="1" applyFont="1" applyFill="1" applyBorder="1" applyAlignment="1" applyProtection="1">
      <alignment horizontal="center"/>
      <protection locked="0"/>
    </xf>
    <xf numFmtId="180" fontId="10" fillId="0" borderId="6" xfId="1" applyNumberFormat="1" applyFont="1" applyFill="1" applyBorder="1" applyProtection="1">
      <protection locked="0"/>
    </xf>
    <xf numFmtId="179" fontId="10" fillId="0" borderId="6" xfId="1" applyNumberFormat="1" applyFont="1" applyFill="1" applyBorder="1" applyAlignment="1" applyProtection="1">
      <protection locked="0"/>
    </xf>
    <xf numFmtId="181" fontId="10" fillId="4" borderId="6" xfId="3" applyFont="1" applyFill="1" applyBorder="1" applyProtection="1">
      <protection locked="0"/>
    </xf>
    <xf numFmtId="179" fontId="11" fillId="4" borderId="6" xfId="1" applyNumberFormat="1" applyFont="1" applyFill="1" applyBorder="1" applyAlignment="1" applyProtection="1">
      <protection locked="0"/>
    </xf>
    <xf numFmtId="178" fontId="10" fillId="0" borderId="0" xfId="2" applyFont="1" applyFill="1"/>
    <xf numFmtId="180" fontId="9" fillId="0" borderId="6" xfId="1" applyNumberFormat="1" applyFont="1" applyFill="1" applyBorder="1" applyAlignment="1" applyProtection="1">
      <alignment horizontal="center" vertical="center" wrapText="1"/>
      <protection locked="0"/>
    </xf>
    <xf numFmtId="177" fontId="9" fillId="0" borderId="6" xfId="1" applyNumberFormat="1" applyFont="1" applyFill="1" applyBorder="1" applyAlignment="1" applyProtection="1">
      <alignment horizontal="center" vertical="center"/>
      <protection locked="0"/>
    </xf>
    <xf numFmtId="179" fontId="10" fillId="0" borderId="22" xfId="1" applyNumberFormat="1" applyFont="1" applyFill="1" applyBorder="1" applyAlignment="1" applyProtection="1">
      <protection locked="0"/>
    </xf>
    <xf numFmtId="177" fontId="9" fillId="0" borderId="6" xfId="1" applyNumberFormat="1" applyFont="1" applyFill="1" applyBorder="1" applyAlignment="1" applyProtection="1">
      <alignment horizontal="left" vertical="center" wrapText="1"/>
      <protection locked="0"/>
    </xf>
    <xf numFmtId="177" fontId="10" fillId="0" borderId="6" xfId="1" applyNumberFormat="1" applyFont="1" applyFill="1" applyBorder="1" applyAlignment="1" applyProtection="1">
      <alignment horizontal="center"/>
      <protection locked="0"/>
    </xf>
    <xf numFmtId="177" fontId="9" fillId="0" borderId="19" xfId="1" applyNumberFormat="1" applyFont="1" applyFill="1" applyBorder="1" applyProtection="1">
      <protection locked="0"/>
    </xf>
    <xf numFmtId="177" fontId="10" fillId="0" borderId="19" xfId="1" applyNumberFormat="1" applyFont="1" applyFill="1" applyBorder="1" applyAlignment="1" applyProtection="1">
      <alignment horizontal="center"/>
      <protection locked="0"/>
    </xf>
    <xf numFmtId="177" fontId="10" fillId="0" borderId="19" xfId="1" applyNumberFormat="1" applyFont="1" applyFill="1" applyBorder="1" applyProtection="1">
      <protection locked="0"/>
    </xf>
    <xf numFmtId="43" fontId="10" fillId="0" borderId="19" xfId="1" applyNumberFormat="1" applyFont="1" applyFill="1" applyBorder="1" applyAlignment="1" applyProtection="1">
      <protection locked="0"/>
    </xf>
    <xf numFmtId="179" fontId="10" fillId="0" borderId="19" xfId="1" applyNumberFormat="1" applyFont="1" applyFill="1" applyBorder="1" applyAlignment="1" applyProtection="1">
      <protection locked="0"/>
    </xf>
    <xf numFmtId="177" fontId="9" fillId="2" borderId="6" xfId="1" applyNumberFormat="1" applyFont="1" applyFill="1" applyBorder="1" applyAlignment="1" applyProtection="1">
      <alignment horizontal="center" vertical="center" wrapText="1"/>
      <protection locked="0"/>
    </xf>
    <xf numFmtId="177" fontId="9" fillId="2" borderId="6" xfId="1" applyNumberFormat="1" applyFont="1" applyFill="1" applyBorder="1" applyAlignment="1" applyProtection="1">
      <alignment horizontal="center" vertical="center"/>
      <protection locked="0"/>
    </xf>
    <xf numFmtId="177" fontId="9" fillId="2" borderId="6" xfId="1" applyNumberFormat="1" applyFont="1" applyFill="1" applyBorder="1" applyAlignment="1" applyProtection="1">
      <alignment horizontal="left" vertical="center" wrapText="1"/>
      <protection locked="0"/>
    </xf>
    <xf numFmtId="177" fontId="12" fillId="2" borderId="6" xfId="1" applyNumberFormat="1" applyFont="1" applyFill="1" applyBorder="1" applyAlignment="1" applyProtection="1">
      <alignment horizontal="center" wrapText="1"/>
      <protection locked="0"/>
    </xf>
    <xf numFmtId="43" fontId="11" fillId="2" borderId="6" xfId="1" applyNumberFormat="1" applyFont="1" applyFill="1" applyBorder="1" applyAlignment="1" applyProtection="1">
      <alignment horizontal="center"/>
      <protection locked="0"/>
    </xf>
    <xf numFmtId="179" fontId="11" fillId="2" borderId="6" xfId="1" applyNumberFormat="1" applyFont="1" applyFill="1" applyBorder="1" applyAlignment="1" applyProtection="1">
      <alignment horizontal="center"/>
      <protection locked="0"/>
    </xf>
    <xf numFmtId="9" fontId="10" fillId="0" borderId="6" xfId="1" applyNumberFormat="1" applyFont="1" applyFill="1" applyBorder="1" applyAlignment="1" applyProtection="1">
      <alignment horizontal="center"/>
      <protection locked="0"/>
    </xf>
    <xf numFmtId="179" fontId="10" fillId="0" borderId="6" xfId="1" applyNumberFormat="1" applyFont="1" applyFill="1" applyBorder="1" applyAlignment="1" applyProtection="1">
      <alignment vertical="center"/>
      <protection locked="0"/>
    </xf>
    <xf numFmtId="177" fontId="9" fillId="4" borderId="10" xfId="1" applyNumberFormat="1" applyFont="1" applyFill="1" applyBorder="1" applyProtection="1">
      <protection locked="0"/>
    </xf>
    <xf numFmtId="177" fontId="10" fillId="4" borderId="10" xfId="1" applyNumberFormat="1" applyFont="1" applyFill="1" applyBorder="1" applyAlignment="1" applyProtection="1">
      <alignment horizontal="center"/>
      <protection locked="0"/>
    </xf>
    <xf numFmtId="181" fontId="10" fillId="4" borderId="10" xfId="3" applyFont="1" applyFill="1" applyBorder="1" applyProtection="1">
      <protection locked="0"/>
    </xf>
    <xf numFmtId="44" fontId="10" fillId="4" borderId="10" xfId="1" applyNumberFormat="1" applyFont="1" applyFill="1" applyBorder="1" applyAlignment="1" applyProtection="1">
      <protection locked="0"/>
    </xf>
    <xf numFmtId="179" fontId="11" fillId="4" borderId="10" xfId="1" applyNumberFormat="1" applyFont="1" applyFill="1" applyBorder="1" applyAlignment="1" applyProtection="1">
      <protection locked="0"/>
    </xf>
    <xf numFmtId="177" fontId="12" fillId="0" borderId="0" xfId="1" applyNumberFormat="1" applyFont="1" applyFill="1" applyBorder="1" applyProtection="1">
      <protection locked="0"/>
    </xf>
    <xf numFmtId="178" fontId="10" fillId="0" borderId="0" xfId="2" applyFont="1" applyBorder="1" applyProtection="1">
      <protection locked="0"/>
    </xf>
    <xf numFmtId="177" fontId="9" fillId="0" borderId="0" xfId="1" applyNumberFormat="1" applyFont="1" applyFill="1" applyBorder="1" applyProtection="1">
      <protection locked="0"/>
    </xf>
    <xf numFmtId="177" fontId="10" fillId="0" borderId="0" xfId="1" applyNumberFormat="1" applyFont="1" applyFill="1" applyBorder="1" applyAlignment="1" applyProtection="1">
      <alignment horizontal="center"/>
      <protection locked="0"/>
    </xf>
    <xf numFmtId="181" fontId="10" fillId="0" borderId="0" xfId="3" applyFont="1" applyFill="1" applyBorder="1" applyProtection="1">
      <protection locked="0"/>
    </xf>
    <xf numFmtId="44" fontId="10" fillId="0" borderId="0" xfId="1" applyNumberFormat="1" applyFont="1" applyFill="1" applyBorder="1" applyAlignment="1" applyProtection="1">
      <alignment horizontal="center"/>
      <protection locked="0"/>
    </xf>
    <xf numFmtId="179" fontId="10" fillId="0" borderId="0" xfId="1" applyNumberFormat="1" applyFont="1" applyFill="1" applyBorder="1" applyAlignment="1" applyProtection="1">
      <alignment horizontal="center"/>
      <protection locked="0"/>
    </xf>
    <xf numFmtId="178" fontId="10" fillId="0" borderId="0" xfId="2" applyFont="1" applyFill="1" applyBorder="1" applyAlignment="1" applyProtection="1">
      <alignment horizontal="center"/>
      <protection locked="0"/>
    </xf>
    <xf numFmtId="177" fontId="10" fillId="0" borderId="0" xfId="1" applyNumberFormat="1" applyFont="1" applyFill="1" applyBorder="1" applyProtection="1"/>
    <xf numFmtId="177" fontId="12" fillId="0" borderId="0" xfId="1" applyNumberFormat="1" applyFont="1" applyFill="1" applyBorder="1" applyAlignment="1" applyProtection="1">
      <alignment horizontal="center"/>
    </xf>
    <xf numFmtId="179" fontId="11" fillId="5" borderId="35" xfId="2" applyNumberFormat="1" applyFont="1" applyFill="1" applyBorder="1"/>
    <xf numFmtId="178" fontId="8" fillId="0" borderId="0" xfId="2" applyFont="1" applyFill="1" applyBorder="1"/>
    <xf numFmtId="179" fontId="8" fillId="0" borderId="0" xfId="2" applyNumberFormat="1" applyFont="1"/>
    <xf numFmtId="178" fontId="5" fillId="0" borderId="0" xfId="2" applyFont="1"/>
    <xf numFmtId="178" fontId="5" fillId="0" borderId="0" xfId="2" applyFont="1" applyAlignment="1">
      <alignment horizontal="center"/>
    </xf>
    <xf numFmtId="179" fontId="5" fillId="0" borderId="0" xfId="2" applyNumberFormat="1" applyFont="1"/>
    <xf numFmtId="0" fontId="9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1" applyNumberFormat="1" applyFont="1" applyFill="1" applyBorder="1" applyAlignment="1" applyProtection="1">
      <alignment horizontal="center" vertical="center"/>
      <protection locked="0"/>
    </xf>
    <xf numFmtId="0" fontId="10" fillId="4" borderId="6" xfId="1" applyNumberFormat="1" applyFont="1" applyFill="1" applyBorder="1" applyAlignment="1" applyProtection="1">
      <protection locked="0"/>
    </xf>
    <xf numFmtId="177" fontId="19" fillId="0" borderId="0" xfId="1" applyNumberFormat="1" applyFont="1" applyFill="1" applyBorder="1" applyAlignment="1" applyProtection="1">
      <alignment vertical="center" wrapText="1"/>
      <protection locked="0"/>
    </xf>
    <xf numFmtId="178" fontId="20" fillId="0" borderId="0" xfId="2" applyFont="1" applyFill="1" applyAlignment="1">
      <alignment vertical="center"/>
    </xf>
    <xf numFmtId="178" fontId="23" fillId="0" borderId="0" xfId="2" applyFont="1" applyAlignment="1">
      <alignment vertical="center"/>
    </xf>
    <xf numFmtId="178" fontId="23" fillId="0" borderId="6" xfId="2" applyFont="1" applyBorder="1" applyAlignment="1">
      <alignment vertical="center"/>
    </xf>
    <xf numFmtId="178" fontId="20" fillId="0" borderId="0" xfId="2" applyFont="1" applyAlignment="1">
      <alignment vertical="center"/>
    </xf>
    <xf numFmtId="177" fontId="22" fillId="3" borderId="36" xfId="1" applyNumberFormat="1" applyFont="1" applyFill="1" applyBorder="1" applyAlignment="1" applyProtection="1">
      <alignment vertical="center"/>
      <protection locked="0"/>
    </xf>
    <xf numFmtId="177" fontId="22" fillId="0" borderId="28" xfId="1" applyNumberFormat="1" applyFont="1" applyFill="1" applyBorder="1" applyAlignment="1" applyProtection="1">
      <alignment horizontal="center" vertical="center" wrapText="1"/>
      <protection locked="0"/>
    </xf>
    <xf numFmtId="180" fontId="22" fillId="0" borderId="28" xfId="1" applyNumberFormat="1" applyFont="1" applyFill="1" applyBorder="1" applyAlignment="1" applyProtection="1">
      <alignment horizontal="center" vertical="center"/>
      <protection locked="0"/>
    </xf>
    <xf numFmtId="178" fontId="23" fillId="0" borderId="37" xfId="2" applyFont="1" applyBorder="1" applyAlignment="1">
      <alignment vertical="center"/>
    </xf>
    <xf numFmtId="177" fontId="22" fillId="3" borderId="17" xfId="1" applyNumberFormat="1" applyFont="1" applyFill="1" applyBorder="1" applyAlignment="1" applyProtection="1">
      <alignment vertical="center"/>
      <protection locked="0"/>
    </xf>
    <xf numFmtId="177" fontId="22" fillId="0" borderId="6" xfId="1" applyNumberFormat="1" applyFont="1" applyFill="1" applyBorder="1" applyAlignment="1" applyProtection="1">
      <alignment horizontal="center" vertical="center" wrapText="1"/>
      <protection locked="0"/>
    </xf>
    <xf numFmtId="180" fontId="22" fillId="0" borderId="6" xfId="1" applyNumberFormat="1" applyFont="1" applyFill="1" applyBorder="1" applyAlignment="1" applyProtection="1">
      <alignment horizontal="center" vertical="center"/>
      <protection locked="0"/>
    </xf>
    <xf numFmtId="178" fontId="23" fillId="0" borderId="18" xfId="2" applyFont="1" applyBorder="1" applyAlignment="1">
      <alignment vertical="center"/>
    </xf>
    <xf numFmtId="0" fontId="23" fillId="4" borderId="6" xfId="1" applyNumberFormat="1" applyFont="1" applyFill="1" applyBorder="1" applyAlignment="1" applyProtection="1">
      <alignment horizontal="center" vertical="center"/>
      <protection locked="0"/>
    </xf>
    <xf numFmtId="44" fontId="23" fillId="4" borderId="18" xfId="1" applyNumberFormat="1" applyFont="1" applyFill="1" applyBorder="1" applyAlignment="1" applyProtection="1">
      <alignment vertical="center"/>
      <protection locked="0"/>
    </xf>
    <xf numFmtId="177" fontId="22" fillId="3" borderId="24" xfId="1" applyNumberFormat="1" applyFont="1" applyFill="1" applyBorder="1" applyAlignment="1" applyProtection="1">
      <alignment vertical="center"/>
      <protection locked="0"/>
    </xf>
    <xf numFmtId="177" fontId="22" fillId="0" borderId="19" xfId="1" applyNumberFormat="1" applyFont="1" applyFill="1" applyBorder="1" applyAlignment="1" applyProtection="1">
      <alignment horizontal="center" vertical="center" wrapText="1"/>
      <protection locked="0"/>
    </xf>
    <xf numFmtId="178" fontId="23" fillId="0" borderId="6" xfId="2" applyFont="1" applyBorder="1" applyAlignment="1" applyProtection="1">
      <alignment vertical="center"/>
      <protection locked="0"/>
    </xf>
    <xf numFmtId="178" fontId="23" fillId="0" borderId="16" xfId="2" applyFont="1" applyBorder="1" applyAlignment="1" applyProtection="1">
      <alignment horizontal="center" vertical="center"/>
      <protection locked="0"/>
    </xf>
    <xf numFmtId="177" fontId="22" fillId="0" borderId="6" xfId="1" applyNumberFormat="1" applyFont="1" applyFill="1" applyBorder="1" applyAlignment="1" applyProtection="1">
      <alignment horizontal="left" vertical="center" wrapText="1"/>
      <protection locked="0"/>
    </xf>
    <xf numFmtId="9" fontId="23" fillId="2" borderId="6" xfId="1" applyNumberFormat="1" applyFont="1" applyFill="1" applyBorder="1" applyAlignment="1" applyProtection="1">
      <alignment horizontal="center" vertical="center"/>
      <protection locked="0"/>
    </xf>
    <xf numFmtId="178" fontId="26" fillId="0" borderId="0" xfId="2" applyFont="1" applyAlignment="1">
      <alignment vertical="center"/>
    </xf>
    <xf numFmtId="0" fontId="16" fillId="2" borderId="41" xfId="0" applyNumberFormat="1" applyFont="1" applyFill="1" applyBorder="1" applyAlignment="1" applyProtection="1">
      <alignment horizontal="center" vertical="center" wrapText="1"/>
    </xf>
    <xf numFmtId="182" fontId="16" fillId="2" borderId="41" xfId="4" applyNumberFormat="1" applyFont="1" applyFill="1" applyBorder="1" applyAlignment="1" applyProtection="1">
      <alignment horizontal="center" vertical="center" wrapText="1"/>
    </xf>
    <xf numFmtId="1" fontId="16" fillId="2" borderId="41" xfId="4" applyNumberFormat="1" applyFont="1" applyFill="1" applyBorder="1" applyAlignment="1" applyProtection="1">
      <alignment horizontal="center" vertical="center" wrapText="1"/>
    </xf>
    <xf numFmtId="4" fontId="16" fillId="2" borderId="41" xfId="4" applyNumberFormat="1" applyFont="1" applyFill="1" applyBorder="1" applyAlignment="1" applyProtection="1">
      <alignment horizontal="center" vertical="center" wrapText="1"/>
    </xf>
    <xf numFmtId="40" fontId="16" fillId="2" borderId="42" xfId="0" applyNumberFormat="1" applyFont="1" applyFill="1" applyBorder="1" applyAlignment="1" applyProtection="1">
      <alignment horizontal="center" vertical="center" wrapText="1"/>
    </xf>
    <xf numFmtId="177" fontId="22" fillId="3" borderId="27" xfId="1" applyNumberFormat="1" applyFont="1" applyFill="1" applyBorder="1" applyAlignment="1" applyProtection="1">
      <alignment horizontal="center" vertical="center"/>
      <protection locked="0"/>
    </xf>
    <xf numFmtId="0" fontId="25" fillId="6" borderId="16" xfId="0" applyNumberFormat="1" applyFont="1" applyFill="1" applyBorder="1" applyAlignment="1" applyProtection="1">
      <alignment horizontal="center" vertical="center" wrapText="1"/>
    </xf>
    <xf numFmtId="0" fontId="25" fillId="6" borderId="22" xfId="0" applyNumberFormat="1" applyFont="1" applyFill="1" applyBorder="1" applyAlignment="1" applyProtection="1">
      <alignment vertical="center" wrapText="1"/>
    </xf>
    <xf numFmtId="0" fontId="25" fillId="6" borderId="7" xfId="0" applyNumberFormat="1" applyFont="1" applyFill="1" applyBorder="1" applyAlignment="1" applyProtection="1">
      <alignment vertical="center" wrapText="1"/>
    </xf>
    <xf numFmtId="0" fontId="17" fillId="6" borderId="22" xfId="0" applyNumberFormat="1" applyFont="1" applyFill="1" applyBorder="1" applyAlignment="1" applyProtection="1">
      <alignment vertical="center" wrapText="1"/>
    </xf>
    <xf numFmtId="0" fontId="17" fillId="6" borderId="7" xfId="0" applyNumberFormat="1" applyFont="1" applyFill="1" applyBorder="1" applyAlignment="1" applyProtection="1">
      <alignment vertical="center" wrapText="1"/>
    </xf>
    <xf numFmtId="0" fontId="17" fillId="6" borderId="22" xfId="0" applyNumberFormat="1" applyFont="1" applyFill="1" applyBorder="1" applyAlignment="1" applyProtection="1">
      <alignment horizontal="center" vertical="center" wrapText="1"/>
    </xf>
    <xf numFmtId="178" fontId="23" fillId="0" borderId="6" xfId="2" applyFont="1" applyBorder="1" applyAlignment="1">
      <alignment horizontal="center" vertical="center"/>
    </xf>
    <xf numFmtId="0" fontId="23" fillId="7" borderId="6" xfId="1" applyNumberFormat="1" applyFont="1" applyFill="1" applyBorder="1" applyAlignment="1" applyProtection="1">
      <alignment horizontal="center" vertical="center"/>
    </xf>
    <xf numFmtId="178" fontId="23" fillId="0" borderId="0" xfId="2" applyFont="1" applyBorder="1" applyAlignment="1">
      <alignment vertical="center"/>
    </xf>
    <xf numFmtId="177" fontId="24" fillId="0" borderId="1" xfId="1" applyNumberFormat="1" applyFont="1" applyBorder="1" applyAlignment="1" applyProtection="1">
      <alignment vertical="center"/>
      <protection locked="0"/>
    </xf>
    <xf numFmtId="177" fontId="24" fillId="0" borderId="14" xfId="1" applyNumberFormat="1" applyFont="1" applyBorder="1" applyAlignment="1" applyProtection="1">
      <alignment vertical="center"/>
      <protection locked="0"/>
    </xf>
    <xf numFmtId="177" fontId="24" fillId="0" borderId="5" xfId="1" applyNumberFormat="1" applyFont="1" applyBorder="1" applyAlignment="1" applyProtection="1">
      <alignment vertical="center"/>
      <protection locked="0"/>
    </xf>
    <xf numFmtId="177" fontId="24" fillId="0" borderId="6" xfId="1" applyNumberFormat="1" applyFont="1" applyBorder="1" applyAlignment="1" applyProtection="1">
      <alignment vertical="center"/>
      <protection locked="0"/>
    </xf>
    <xf numFmtId="177" fontId="24" fillId="0" borderId="0" xfId="1" applyNumberFormat="1" applyFont="1" applyBorder="1" applyAlignment="1" applyProtection="1">
      <alignment horizontal="center" vertical="center"/>
      <protection locked="0"/>
    </xf>
    <xf numFmtId="177" fontId="24" fillId="0" borderId="0" xfId="1" applyNumberFormat="1" applyFont="1" applyBorder="1" applyAlignment="1" applyProtection="1">
      <alignment vertical="center"/>
      <protection locked="0"/>
    </xf>
    <xf numFmtId="177" fontId="24" fillId="0" borderId="9" xfId="1" applyNumberFormat="1" applyFont="1" applyBorder="1" applyAlignment="1" applyProtection="1">
      <alignment vertical="center"/>
      <protection locked="0"/>
    </xf>
    <xf numFmtId="177" fontId="24" fillId="0" borderId="10" xfId="1" applyNumberFormat="1" applyFont="1" applyBorder="1" applyAlignment="1" applyProtection="1">
      <alignment vertical="center"/>
      <protection locked="0"/>
    </xf>
    <xf numFmtId="178" fontId="26" fillId="0" borderId="45" xfId="2" applyFont="1" applyFill="1" applyBorder="1" applyAlignment="1">
      <alignment vertical="center"/>
    </xf>
    <xf numFmtId="178" fontId="23" fillId="4" borderId="6" xfId="2" applyFont="1" applyFill="1" applyBorder="1" applyAlignment="1">
      <alignment vertical="center"/>
    </xf>
    <xf numFmtId="0" fontId="25" fillId="6" borderId="22" xfId="0" applyNumberFormat="1" applyFont="1" applyFill="1" applyBorder="1" applyAlignment="1" applyProtection="1">
      <alignment horizontal="center" vertical="center" wrapText="1"/>
    </xf>
    <xf numFmtId="0" fontId="27" fillId="8" borderId="6" xfId="1" applyNumberFormat="1" applyFont="1" applyFill="1" applyBorder="1" applyAlignment="1" applyProtection="1">
      <alignment horizontal="center" vertical="center"/>
    </xf>
    <xf numFmtId="0" fontId="25" fillId="0" borderId="6" xfId="1" applyNumberFormat="1" applyFont="1" applyFill="1" applyBorder="1" applyAlignment="1" applyProtection="1">
      <alignment horizontal="center" vertical="center"/>
    </xf>
    <xf numFmtId="0" fontId="24" fillId="0" borderId="0" xfId="1" applyNumberFormat="1" applyFont="1" applyBorder="1" applyAlignment="1" applyProtection="1">
      <alignment horizontal="center" vertical="center"/>
      <protection locked="0"/>
    </xf>
    <xf numFmtId="0" fontId="16" fillId="2" borderId="41" xfId="4" applyNumberFormat="1" applyFont="1" applyFill="1" applyBorder="1" applyAlignment="1" applyProtection="1">
      <alignment horizontal="center" vertical="center" wrapText="1"/>
    </xf>
    <xf numFmtId="0" fontId="22" fillId="0" borderId="28" xfId="1" applyNumberFormat="1" applyFont="1" applyFill="1" applyBorder="1" applyAlignment="1" applyProtection="1">
      <alignment horizontal="center" vertical="center"/>
      <protection locked="0"/>
    </xf>
    <xf numFmtId="0" fontId="22" fillId="0" borderId="6" xfId="1" applyNumberFormat="1" applyFont="1" applyFill="1" applyBorder="1" applyAlignment="1" applyProtection="1">
      <alignment horizontal="center" vertical="center"/>
      <protection locked="0"/>
    </xf>
    <xf numFmtId="0" fontId="20" fillId="0" borderId="0" xfId="2" applyNumberFormat="1" applyFont="1" applyAlignment="1">
      <alignment horizontal="center" vertical="center"/>
    </xf>
    <xf numFmtId="43" fontId="10" fillId="0" borderId="8" xfId="1" applyNumberFormat="1" applyFont="1" applyFill="1" applyBorder="1" applyAlignment="1" applyProtection="1">
      <protection locked="0"/>
    </xf>
    <xf numFmtId="43" fontId="10" fillId="0" borderId="7" xfId="1" applyNumberFormat="1" applyFont="1" applyFill="1" applyBorder="1" applyAlignment="1" applyProtection="1">
      <protection locked="0"/>
    </xf>
    <xf numFmtId="43" fontId="10" fillId="0" borderId="6" xfId="1" applyNumberFormat="1" applyFont="1" applyFill="1" applyBorder="1" applyAlignment="1" applyProtection="1">
      <protection locked="0"/>
    </xf>
    <xf numFmtId="43" fontId="10" fillId="4" borderId="6" xfId="1" applyNumberFormat="1" applyFont="1" applyFill="1" applyBorder="1" applyAlignment="1" applyProtection="1">
      <protection locked="0"/>
    </xf>
    <xf numFmtId="177" fontId="12" fillId="2" borderId="6" xfId="1" applyNumberFormat="1" applyFont="1" applyFill="1" applyBorder="1" applyAlignment="1" applyProtection="1">
      <alignment horizontal="center" vertical="center" wrapText="1"/>
      <protection locked="0"/>
    </xf>
    <xf numFmtId="43" fontId="10" fillId="0" borderId="6" xfId="1" applyNumberFormat="1" applyFont="1" applyFill="1" applyBorder="1" applyAlignment="1" applyProtection="1">
      <alignment horizontal="center"/>
      <protection locked="0"/>
    </xf>
    <xf numFmtId="44" fontId="10" fillId="4" borderId="6" xfId="1" applyNumberFormat="1" applyFont="1" applyFill="1" applyBorder="1" applyAlignment="1" applyProtection="1">
      <protection locked="0"/>
    </xf>
    <xf numFmtId="44" fontId="10" fillId="4" borderId="18" xfId="1" applyNumberFormat="1" applyFont="1" applyFill="1" applyBorder="1" applyAlignment="1" applyProtection="1">
      <protection locked="0"/>
    </xf>
    <xf numFmtId="43" fontId="10" fillId="0" borderId="6" xfId="1" applyNumberFormat="1" applyFont="1" applyFill="1" applyBorder="1" applyAlignment="1" applyProtection="1">
      <protection locked="0"/>
    </xf>
    <xf numFmtId="44" fontId="10" fillId="4" borderId="6" xfId="1" applyNumberFormat="1" applyFont="1" applyFill="1" applyBorder="1" applyAlignment="1" applyProtection="1">
      <protection locked="0"/>
    </xf>
    <xf numFmtId="44" fontId="10" fillId="4" borderId="18" xfId="1" applyNumberFormat="1" applyFont="1" applyFill="1" applyBorder="1" applyAlignment="1" applyProtection="1">
      <protection locked="0"/>
    </xf>
    <xf numFmtId="177" fontId="12" fillId="2" borderId="6" xfId="1" applyNumberFormat="1" applyFont="1" applyFill="1" applyBorder="1" applyAlignment="1" applyProtection="1">
      <alignment horizontal="center" vertical="center" wrapText="1"/>
      <protection locked="0"/>
    </xf>
    <xf numFmtId="43" fontId="10" fillId="0" borderId="8" xfId="1" applyNumberFormat="1" applyFont="1" applyFill="1" applyBorder="1" applyAlignment="1" applyProtection="1">
      <protection locked="0"/>
    </xf>
    <xf numFmtId="43" fontId="10" fillId="0" borderId="7" xfId="1" applyNumberFormat="1" applyFont="1" applyFill="1" applyBorder="1" applyAlignment="1" applyProtection="1">
      <protection locked="0"/>
    </xf>
    <xf numFmtId="43" fontId="10" fillId="0" borderId="6" xfId="1" applyNumberFormat="1" applyFont="1" applyFill="1" applyBorder="1" applyAlignment="1" applyProtection="1">
      <alignment horizontal="center"/>
      <protection locked="0"/>
    </xf>
    <xf numFmtId="43" fontId="10" fillId="4" borderId="6" xfId="1" applyNumberFormat="1" applyFont="1" applyFill="1" applyBorder="1" applyAlignment="1" applyProtection="1">
      <protection locked="0"/>
    </xf>
    <xf numFmtId="0" fontId="10" fillId="0" borderId="11" xfId="2" applyNumberFormat="1" applyFont="1" applyBorder="1" applyAlignment="1">
      <alignment horizontal="center"/>
    </xf>
    <xf numFmtId="0" fontId="10" fillId="0" borderId="6" xfId="1" applyNumberFormat="1" applyFont="1" applyFill="1" applyBorder="1" applyAlignment="1" applyProtection="1">
      <protection locked="0"/>
    </xf>
    <xf numFmtId="183" fontId="10" fillId="0" borderId="6" xfId="1" applyNumberFormat="1" applyFont="1" applyFill="1" applyBorder="1" applyAlignment="1" applyProtection="1">
      <alignment horizontal="center"/>
      <protection locked="0"/>
    </xf>
    <xf numFmtId="178" fontId="10" fillId="0" borderId="5" xfId="2" applyFont="1" applyBorder="1" applyAlignment="1" applyProtection="1">
      <protection locked="0"/>
    </xf>
    <xf numFmtId="178" fontId="10" fillId="0" borderId="6" xfId="2" applyFont="1" applyBorder="1" applyAlignment="1" applyProtection="1">
      <protection locked="0"/>
    </xf>
    <xf numFmtId="43" fontId="10" fillId="0" borderId="8" xfId="1" applyNumberFormat="1" applyFont="1" applyFill="1" applyBorder="1" applyAlignment="1" applyProtection="1">
      <protection locked="0"/>
    </xf>
    <xf numFmtId="43" fontId="10" fillId="0" borderId="7" xfId="1" applyNumberFormat="1" applyFont="1" applyFill="1" applyBorder="1" applyAlignment="1" applyProtection="1">
      <protection locked="0"/>
    </xf>
    <xf numFmtId="177" fontId="12" fillId="4" borderId="32" xfId="1" applyNumberFormat="1" applyFont="1" applyFill="1" applyBorder="1" applyAlignment="1" applyProtection="1">
      <alignment horizontal="center"/>
      <protection locked="0"/>
    </xf>
    <xf numFmtId="177" fontId="12" fillId="4" borderId="33" xfId="1" applyNumberFormat="1" applyFont="1" applyFill="1" applyBorder="1" applyAlignment="1" applyProtection="1">
      <alignment horizontal="center"/>
      <protection locked="0"/>
    </xf>
    <xf numFmtId="44" fontId="10" fillId="4" borderId="34" xfId="1" applyNumberFormat="1" applyFont="1" applyFill="1" applyBorder="1" applyAlignment="1" applyProtection="1">
      <protection locked="0"/>
    </xf>
    <xf numFmtId="44" fontId="10" fillId="4" borderId="11" xfId="1" applyNumberFormat="1" applyFont="1" applyFill="1" applyBorder="1" applyAlignment="1" applyProtection="1">
      <protection locked="0"/>
    </xf>
    <xf numFmtId="177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177" fontId="9" fillId="0" borderId="2" xfId="1" applyNumberFormat="1" applyFont="1" applyBorder="1" applyAlignment="1" applyProtection="1">
      <alignment horizontal="center"/>
      <protection locked="0"/>
    </xf>
    <xf numFmtId="177" fontId="9" fillId="0" borderId="3" xfId="1" applyNumberFormat="1" applyFont="1" applyBorder="1" applyAlignment="1" applyProtection="1">
      <alignment horizontal="center"/>
      <protection locked="0"/>
    </xf>
    <xf numFmtId="177" fontId="9" fillId="0" borderId="4" xfId="1" applyNumberFormat="1" applyFont="1" applyBorder="1" applyAlignment="1" applyProtection="1">
      <alignment horizontal="center"/>
      <protection locked="0"/>
    </xf>
    <xf numFmtId="178" fontId="10" fillId="0" borderId="2" xfId="2" applyFont="1" applyBorder="1" applyAlignment="1"/>
    <xf numFmtId="178" fontId="10" fillId="0" borderId="3" xfId="2" applyFont="1" applyBorder="1" applyAlignment="1"/>
    <xf numFmtId="178" fontId="10" fillId="0" borderId="4" xfId="2" applyFont="1" applyBorder="1" applyAlignment="1"/>
    <xf numFmtId="177" fontId="9" fillId="0" borderId="6" xfId="1" applyNumberFormat="1" applyFont="1" applyBorder="1" applyAlignment="1" applyProtection="1">
      <alignment horizontal="center"/>
      <protection locked="0"/>
    </xf>
    <xf numFmtId="177" fontId="9" fillId="0" borderId="10" xfId="1" applyNumberFormat="1" applyFont="1" applyBorder="1" applyAlignment="1" applyProtection="1">
      <alignment horizontal="center"/>
      <protection locked="0"/>
    </xf>
    <xf numFmtId="177" fontId="10" fillId="0" borderId="0" xfId="1" applyNumberFormat="1" applyFont="1" applyBorder="1" applyAlignment="1" applyProtection="1">
      <alignment horizontal="center"/>
      <protection locked="0"/>
    </xf>
    <xf numFmtId="177" fontId="9" fillId="3" borderId="16" xfId="1" applyNumberFormat="1" applyFont="1" applyFill="1" applyBorder="1" applyAlignment="1" applyProtection="1">
      <protection locked="0"/>
    </xf>
    <xf numFmtId="177" fontId="9" fillId="3" borderId="17" xfId="1" applyNumberFormat="1" applyFont="1" applyFill="1" applyBorder="1" applyAlignment="1" applyProtection="1">
      <protection locked="0"/>
    </xf>
    <xf numFmtId="177" fontId="9" fillId="3" borderId="16" xfId="1" applyNumberFormat="1" applyFont="1" applyFill="1" applyBorder="1" applyAlignment="1" applyProtection="1">
      <alignment horizontal="center"/>
      <protection locked="0"/>
    </xf>
    <xf numFmtId="177" fontId="9" fillId="3" borderId="17" xfId="1" applyNumberFormat="1" applyFont="1" applyFill="1" applyBorder="1" applyAlignment="1" applyProtection="1">
      <alignment horizontal="center"/>
      <protection locked="0"/>
    </xf>
    <xf numFmtId="177" fontId="12" fillId="4" borderId="16" xfId="1" applyNumberFormat="1" applyFont="1" applyFill="1" applyBorder="1" applyAlignment="1" applyProtection="1">
      <alignment horizontal="center"/>
      <protection locked="0"/>
    </xf>
    <xf numFmtId="177" fontId="12" fillId="4" borderId="17" xfId="1" applyNumberFormat="1" applyFont="1" applyFill="1" applyBorder="1" applyAlignment="1" applyProtection="1">
      <alignment horizontal="center"/>
      <protection locked="0"/>
    </xf>
    <xf numFmtId="177" fontId="12" fillId="0" borderId="20" xfId="1" applyNumberFormat="1" applyFont="1" applyFill="1" applyBorder="1" applyAlignment="1" applyProtection="1">
      <alignment horizontal="center"/>
      <protection locked="0"/>
    </xf>
    <xf numFmtId="177" fontId="12" fillId="0" borderId="0" xfId="1" applyNumberFormat="1" applyFont="1" applyFill="1" applyBorder="1" applyAlignment="1" applyProtection="1">
      <alignment horizontal="center"/>
      <protection locked="0"/>
    </xf>
    <xf numFmtId="177" fontId="12" fillId="0" borderId="21" xfId="1" applyNumberFormat="1" applyFont="1" applyFill="1" applyBorder="1" applyAlignment="1" applyProtection="1">
      <alignment horizontal="center"/>
      <protection locked="0"/>
    </xf>
    <xf numFmtId="177" fontId="11" fillId="2" borderId="12" xfId="1" applyNumberFormat="1" applyFont="1" applyFill="1" applyBorder="1" applyAlignment="1" applyProtection="1">
      <alignment horizontal="left" vertical="center"/>
      <protection locked="0"/>
    </xf>
    <xf numFmtId="177" fontId="11" fillId="2" borderId="13" xfId="1" applyNumberFormat="1" applyFont="1" applyFill="1" applyBorder="1" applyAlignment="1" applyProtection="1">
      <alignment horizontal="left" vertical="center"/>
      <protection locked="0"/>
    </xf>
    <xf numFmtId="43" fontId="10" fillId="0" borderId="6" xfId="1" applyNumberFormat="1" applyFont="1" applyFill="1" applyBorder="1" applyAlignment="1" applyProtection="1">
      <protection locked="0"/>
    </xf>
    <xf numFmtId="43" fontId="10" fillId="0" borderId="18" xfId="1" applyNumberFormat="1" applyFont="1" applyFill="1" applyBorder="1" applyAlignment="1" applyProtection="1">
      <protection locked="0"/>
    </xf>
    <xf numFmtId="177" fontId="12" fillId="4" borderId="5" xfId="1" applyNumberFormat="1" applyFont="1" applyFill="1" applyBorder="1" applyAlignment="1" applyProtection="1">
      <alignment horizontal="center"/>
      <protection locked="0"/>
    </xf>
    <xf numFmtId="177" fontId="12" fillId="4" borderId="6" xfId="1" applyNumberFormat="1" applyFont="1" applyFill="1" applyBorder="1" applyAlignment="1" applyProtection="1">
      <alignment horizontal="center"/>
      <protection locked="0"/>
    </xf>
    <xf numFmtId="44" fontId="10" fillId="4" borderId="6" xfId="1" applyNumberFormat="1" applyFont="1" applyFill="1" applyBorder="1" applyAlignment="1" applyProtection="1">
      <protection locked="0"/>
    </xf>
    <xf numFmtId="44" fontId="10" fillId="4" borderId="18" xfId="1" applyNumberFormat="1" applyFont="1" applyFill="1" applyBorder="1" applyAlignment="1" applyProtection="1">
      <protection locked="0"/>
    </xf>
    <xf numFmtId="43" fontId="10" fillId="0" borderId="8" xfId="1" applyNumberFormat="1" applyFont="1" applyFill="1" applyBorder="1" applyAlignment="1" applyProtection="1">
      <alignment horizontal="left"/>
      <protection locked="0"/>
    </xf>
    <xf numFmtId="43" fontId="10" fillId="0" borderId="7" xfId="1" applyNumberFormat="1" applyFont="1" applyFill="1" applyBorder="1" applyAlignment="1" applyProtection="1">
      <alignment horizontal="left"/>
      <protection locked="0"/>
    </xf>
    <xf numFmtId="177" fontId="11" fillId="0" borderId="16" xfId="1" applyNumberFormat="1" applyFont="1" applyFill="1" applyBorder="1" applyAlignment="1" applyProtection="1">
      <alignment horizontal="center" vertical="center" wrapText="1"/>
      <protection locked="0"/>
    </xf>
    <xf numFmtId="177" fontId="11" fillId="0" borderId="22" xfId="1" applyNumberFormat="1" applyFont="1" applyFill="1" applyBorder="1" applyAlignment="1" applyProtection="1">
      <alignment horizontal="center" vertical="center" wrapText="1"/>
      <protection locked="0"/>
    </xf>
    <xf numFmtId="177" fontId="11" fillId="0" borderId="7" xfId="1" applyNumberFormat="1" applyFont="1" applyFill="1" applyBorder="1" applyAlignment="1" applyProtection="1">
      <alignment horizontal="center" vertical="center" wrapText="1"/>
      <protection locked="0"/>
    </xf>
    <xf numFmtId="177" fontId="9" fillId="3" borderId="16" xfId="1" applyNumberFormat="1" applyFont="1" applyFill="1" applyBorder="1" applyAlignment="1" applyProtection="1">
      <alignment vertical="center"/>
      <protection locked="0"/>
    </xf>
    <xf numFmtId="177" fontId="9" fillId="3" borderId="17" xfId="1" applyNumberFormat="1" applyFont="1" applyFill="1" applyBorder="1" applyAlignment="1" applyProtection="1">
      <alignment vertical="center"/>
      <protection locked="0"/>
    </xf>
    <xf numFmtId="177" fontId="11" fillId="2" borderId="16" xfId="1" applyNumberFormat="1" applyFont="1" applyFill="1" applyBorder="1" applyAlignment="1" applyProtection="1">
      <alignment horizontal="left" vertical="center"/>
      <protection locked="0"/>
    </xf>
    <xf numFmtId="177" fontId="11" fillId="2" borderId="17" xfId="1" applyNumberFormat="1" applyFont="1" applyFill="1" applyBorder="1" applyAlignment="1" applyProtection="1">
      <alignment horizontal="left" vertical="center"/>
      <protection locked="0"/>
    </xf>
    <xf numFmtId="177" fontId="12" fillId="2" borderId="8" xfId="1" applyNumberFormat="1" applyFont="1" applyFill="1" applyBorder="1" applyAlignment="1" applyProtection="1">
      <alignment horizontal="center" vertical="center" wrapText="1"/>
      <protection locked="0"/>
    </xf>
    <xf numFmtId="177" fontId="12" fillId="2" borderId="7" xfId="1" applyNumberFormat="1" applyFont="1" applyFill="1" applyBorder="1" applyAlignment="1" applyProtection="1">
      <alignment horizontal="center" vertical="center" wrapText="1"/>
      <protection locked="0"/>
    </xf>
    <xf numFmtId="178" fontId="11" fillId="2" borderId="16" xfId="2" applyFont="1" applyFill="1" applyBorder="1" applyAlignment="1" applyProtection="1">
      <alignment horizontal="left" vertical="center"/>
      <protection locked="0"/>
    </xf>
    <xf numFmtId="178" fontId="11" fillId="2" borderId="17" xfId="2" applyFont="1" applyFill="1" applyBorder="1" applyAlignment="1" applyProtection="1">
      <alignment horizontal="left" vertical="center"/>
      <protection locked="0"/>
    </xf>
    <xf numFmtId="177" fontId="12" fillId="2" borderId="6" xfId="1" applyNumberFormat="1" applyFont="1" applyFill="1" applyBorder="1" applyAlignment="1" applyProtection="1">
      <alignment horizontal="center" vertical="center" wrapText="1"/>
      <protection locked="0"/>
    </xf>
    <xf numFmtId="177" fontId="12" fillId="2" borderId="18" xfId="1" applyNumberFormat="1" applyFont="1" applyFill="1" applyBorder="1" applyAlignment="1" applyProtection="1">
      <alignment horizontal="center" vertical="center" wrapText="1"/>
      <protection locked="0"/>
    </xf>
    <xf numFmtId="177" fontId="9" fillId="3" borderId="5" xfId="1" applyNumberFormat="1" applyFont="1" applyFill="1" applyBorder="1" applyAlignment="1" applyProtection="1">
      <alignment horizontal="left"/>
      <protection locked="0"/>
    </xf>
    <xf numFmtId="177" fontId="9" fillId="3" borderId="6" xfId="1" applyNumberFormat="1" applyFont="1" applyFill="1" applyBorder="1" applyAlignment="1" applyProtection="1">
      <alignment horizontal="left"/>
      <protection locked="0"/>
    </xf>
    <xf numFmtId="177" fontId="9" fillId="0" borderId="8" xfId="1" applyNumberFormat="1" applyFont="1" applyFill="1" applyBorder="1" applyAlignment="1" applyProtection="1">
      <alignment vertical="center"/>
      <protection locked="0"/>
    </xf>
    <xf numFmtId="177" fontId="9" fillId="0" borderId="17" xfId="1" applyNumberFormat="1" applyFont="1" applyFill="1" applyBorder="1" applyAlignment="1" applyProtection="1">
      <alignment vertical="center"/>
      <protection locked="0"/>
    </xf>
    <xf numFmtId="178" fontId="10" fillId="0" borderId="5" xfId="2" applyFont="1" applyBorder="1" applyAlignment="1" applyProtection="1">
      <alignment horizontal="left"/>
      <protection locked="0"/>
    </xf>
    <xf numFmtId="178" fontId="10" fillId="0" borderId="6" xfId="2" applyFont="1" applyBorder="1" applyAlignment="1" applyProtection="1">
      <alignment horizontal="left"/>
      <protection locked="0"/>
    </xf>
    <xf numFmtId="177" fontId="9" fillId="4" borderId="6" xfId="1" applyNumberFormat="1" applyFont="1" applyFill="1" applyBorder="1" applyAlignment="1" applyProtection="1">
      <alignment horizontal="center"/>
      <protection locked="0"/>
    </xf>
    <xf numFmtId="177" fontId="11" fillId="0" borderId="20" xfId="1" applyNumberFormat="1" applyFont="1" applyFill="1" applyBorder="1" applyAlignment="1" applyProtection="1">
      <alignment horizontal="center" vertical="center" wrapText="1"/>
      <protection locked="0"/>
    </xf>
    <xf numFmtId="177" fontId="11" fillId="0" borderId="0" xfId="1" applyNumberFormat="1" applyFont="1" applyFill="1" applyBorder="1" applyAlignment="1" applyProtection="1">
      <alignment horizontal="center" vertical="center" wrapText="1"/>
      <protection locked="0"/>
    </xf>
    <xf numFmtId="177" fontId="11" fillId="0" borderId="21" xfId="1" applyNumberFormat="1" applyFont="1" applyFill="1" applyBorder="1" applyAlignment="1" applyProtection="1">
      <alignment horizontal="center" vertical="center" wrapText="1"/>
      <protection locked="0"/>
    </xf>
    <xf numFmtId="177" fontId="9" fillId="3" borderId="23" xfId="1" applyNumberFormat="1" applyFont="1" applyFill="1" applyBorder="1" applyAlignment="1" applyProtection="1">
      <alignment horizontal="left"/>
      <protection locked="0"/>
    </xf>
    <xf numFmtId="177" fontId="9" fillId="3" borderId="24" xfId="1" applyNumberFormat="1" applyFont="1" applyFill="1" applyBorder="1" applyAlignment="1" applyProtection="1">
      <alignment horizontal="left"/>
      <protection locked="0"/>
    </xf>
    <xf numFmtId="43" fontId="10" fillId="0" borderId="6" xfId="1" applyNumberFormat="1" applyFont="1" applyFill="1" applyBorder="1" applyAlignment="1" applyProtection="1">
      <alignment horizontal="center"/>
      <protection locked="0"/>
    </xf>
    <xf numFmtId="43" fontId="10" fillId="0" borderId="18" xfId="1" applyNumberFormat="1" applyFont="1" applyFill="1" applyBorder="1" applyAlignment="1" applyProtection="1">
      <alignment horizontal="center"/>
      <protection locked="0"/>
    </xf>
    <xf numFmtId="43" fontId="10" fillId="0" borderId="8" xfId="1" applyNumberFormat="1" applyFont="1" applyFill="1" applyBorder="1" applyAlignment="1" applyProtection="1">
      <alignment horizontal="center"/>
      <protection locked="0"/>
    </xf>
    <xf numFmtId="43" fontId="10" fillId="0" borderId="7" xfId="1" applyNumberFormat="1" applyFont="1" applyFill="1" applyBorder="1" applyAlignment="1" applyProtection="1">
      <alignment horizontal="center"/>
      <protection locked="0"/>
    </xf>
    <xf numFmtId="43" fontId="10" fillId="0" borderId="6" xfId="1" applyNumberFormat="1" applyFont="1" applyFill="1" applyBorder="1" applyAlignment="1" applyProtection="1">
      <alignment horizontal="left"/>
      <protection locked="0"/>
    </xf>
    <xf numFmtId="43" fontId="10" fillId="0" borderId="18" xfId="1" applyNumberFormat="1" applyFont="1" applyFill="1" applyBorder="1" applyAlignment="1" applyProtection="1">
      <alignment horizontal="left"/>
      <protection locked="0"/>
    </xf>
    <xf numFmtId="178" fontId="10" fillId="0" borderId="23" xfId="2" applyFont="1" applyBorder="1" applyAlignment="1" applyProtection="1">
      <alignment horizontal="left"/>
      <protection locked="0"/>
    </xf>
    <xf numFmtId="178" fontId="10" fillId="0" borderId="24" xfId="2" applyFont="1" applyBorder="1" applyAlignment="1" applyProtection="1">
      <alignment horizontal="left"/>
      <protection locked="0"/>
    </xf>
    <xf numFmtId="177" fontId="12" fillId="4" borderId="27" xfId="1" applyNumberFormat="1" applyFont="1" applyFill="1" applyBorder="1" applyAlignment="1" applyProtection="1">
      <alignment horizontal="center"/>
      <protection locked="0"/>
    </xf>
    <xf numFmtId="177" fontId="12" fillId="4" borderId="28" xfId="1" applyNumberFormat="1" applyFont="1" applyFill="1" applyBorder="1" applyAlignment="1" applyProtection="1">
      <alignment horizontal="center"/>
      <protection locked="0"/>
    </xf>
    <xf numFmtId="44" fontId="10" fillId="4" borderId="6" xfId="1" applyNumberFormat="1" applyFont="1" applyFill="1" applyBorder="1" applyAlignment="1" applyProtection="1">
      <alignment horizontal="center"/>
      <protection locked="0"/>
    </xf>
    <xf numFmtId="44" fontId="10" fillId="4" borderId="18" xfId="1" applyNumberFormat="1" applyFont="1" applyFill="1" applyBorder="1" applyAlignment="1" applyProtection="1">
      <alignment horizontal="center"/>
      <protection locked="0"/>
    </xf>
    <xf numFmtId="44" fontId="10" fillId="4" borderId="25" xfId="1" applyNumberFormat="1" applyFont="1" applyFill="1" applyBorder="1" applyAlignment="1" applyProtection="1">
      <alignment horizontal="center"/>
      <protection locked="0"/>
    </xf>
    <xf numFmtId="44" fontId="10" fillId="4" borderId="26" xfId="1" applyNumberFormat="1" applyFont="1" applyFill="1" applyBorder="1" applyAlignment="1" applyProtection="1">
      <alignment horizontal="center"/>
      <protection locked="0"/>
    </xf>
    <xf numFmtId="43" fontId="10" fillId="4" borderId="6" xfId="1" applyNumberFormat="1" applyFont="1" applyFill="1" applyBorder="1" applyAlignment="1" applyProtection="1">
      <protection locked="0"/>
    </xf>
    <xf numFmtId="43" fontId="10" fillId="4" borderId="18" xfId="1" applyNumberFormat="1" applyFont="1" applyFill="1" applyBorder="1" applyAlignment="1" applyProtection="1">
      <protection locked="0"/>
    </xf>
    <xf numFmtId="177" fontId="11" fillId="0" borderId="29" xfId="1" applyNumberFormat="1" applyFont="1" applyFill="1" applyBorder="1" applyAlignment="1" applyProtection="1">
      <alignment horizontal="center" vertical="center" wrapText="1"/>
      <protection locked="0"/>
    </xf>
    <xf numFmtId="177" fontId="11" fillId="0" borderId="30" xfId="1" applyNumberFormat="1" applyFont="1" applyFill="1" applyBorder="1" applyAlignment="1" applyProtection="1">
      <alignment horizontal="center" vertical="center" wrapText="1"/>
      <protection locked="0"/>
    </xf>
    <xf numFmtId="177" fontId="11" fillId="0" borderId="31" xfId="1" applyNumberFormat="1" applyFont="1" applyFill="1" applyBorder="1" applyAlignment="1" applyProtection="1">
      <alignment horizontal="center" vertical="center" wrapText="1"/>
      <protection locked="0"/>
    </xf>
    <xf numFmtId="178" fontId="26" fillId="0" borderId="34" xfId="2" applyFont="1" applyFill="1" applyBorder="1" applyAlignment="1" applyProtection="1">
      <alignment horizontal="center" vertical="center"/>
      <protection locked="0"/>
    </xf>
    <xf numFmtId="178" fontId="26" fillId="0" borderId="38" xfId="2" applyFont="1" applyFill="1" applyBorder="1" applyAlignment="1" applyProtection="1">
      <alignment horizontal="center" vertical="center"/>
      <protection locked="0"/>
    </xf>
    <xf numFmtId="178" fontId="26" fillId="0" borderId="46" xfId="2" applyFont="1" applyFill="1" applyBorder="1" applyAlignment="1" applyProtection="1">
      <alignment horizontal="center" vertical="center"/>
      <protection locked="0"/>
    </xf>
    <xf numFmtId="178" fontId="23" fillId="4" borderId="8" xfId="2" applyFont="1" applyFill="1" applyBorder="1" applyAlignment="1" applyProtection="1">
      <alignment horizontal="center" vertical="center"/>
      <protection locked="0"/>
    </xf>
    <xf numFmtId="178" fontId="23" fillId="4" borderId="22" xfId="2" applyFont="1" applyFill="1" applyBorder="1" applyAlignment="1" applyProtection="1">
      <alignment horizontal="center" vertical="center"/>
      <protection locked="0"/>
    </xf>
    <xf numFmtId="178" fontId="23" fillId="4" borderId="17" xfId="2" applyFont="1" applyFill="1" applyBorder="1" applyAlignment="1" applyProtection="1">
      <alignment horizontal="center" vertical="center"/>
      <protection locked="0"/>
    </xf>
    <xf numFmtId="177" fontId="24" fillId="4" borderId="8" xfId="1" applyNumberFormat="1" applyFont="1" applyFill="1" applyBorder="1" applyAlignment="1" applyProtection="1">
      <alignment horizontal="center" vertical="center"/>
      <protection locked="0"/>
    </xf>
    <xf numFmtId="177" fontId="24" fillId="4" borderId="22" xfId="1" applyNumberFormat="1" applyFont="1" applyFill="1" applyBorder="1" applyAlignment="1" applyProtection="1">
      <alignment horizontal="center" vertical="center"/>
      <protection locked="0"/>
    </xf>
    <xf numFmtId="177" fontId="24" fillId="4" borderId="17" xfId="1" applyNumberFormat="1" applyFont="1" applyFill="1" applyBorder="1" applyAlignment="1" applyProtection="1">
      <alignment horizontal="center" vertical="center"/>
      <protection locked="0"/>
    </xf>
    <xf numFmtId="177" fontId="21" fillId="0" borderId="0" xfId="1" applyNumberFormat="1" applyFont="1" applyFill="1" applyBorder="1" applyAlignment="1" applyProtection="1">
      <alignment horizontal="center" vertical="center" wrapText="1"/>
      <protection locked="0"/>
    </xf>
    <xf numFmtId="177" fontId="22" fillId="3" borderId="44" xfId="1" applyNumberFormat="1" applyFont="1" applyFill="1" applyBorder="1" applyAlignment="1" applyProtection="1">
      <alignment horizontal="center" vertical="center"/>
      <protection locked="0"/>
    </xf>
    <xf numFmtId="177" fontId="22" fillId="3" borderId="43" xfId="1" applyNumberFormat="1" applyFont="1" applyFill="1" applyBorder="1" applyAlignment="1" applyProtection="1">
      <alignment horizontal="center" vertical="center"/>
      <protection locked="0"/>
    </xf>
    <xf numFmtId="177" fontId="22" fillId="3" borderId="27" xfId="1" applyNumberFormat="1" applyFont="1" applyFill="1" applyBorder="1" applyAlignment="1" applyProtection="1">
      <alignment horizontal="center" vertical="center"/>
      <protection locked="0"/>
    </xf>
    <xf numFmtId="177" fontId="24" fillId="0" borderId="8" xfId="1" applyNumberFormat="1" applyFont="1" applyBorder="1" applyAlignment="1" applyProtection="1">
      <alignment horizontal="center" vertical="center"/>
      <protection locked="0"/>
    </xf>
    <xf numFmtId="177" fontId="24" fillId="0" borderId="22" xfId="1" applyNumberFormat="1" applyFont="1" applyBorder="1" applyAlignment="1" applyProtection="1">
      <alignment horizontal="center" vertical="center"/>
      <protection locked="0"/>
    </xf>
    <xf numFmtId="177" fontId="24" fillId="0" borderId="7" xfId="1" applyNumberFormat="1" applyFont="1" applyBorder="1" applyAlignment="1" applyProtection="1">
      <alignment horizontal="center" vertical="center"/>
      <protection locked="0"/>
    </xf>
    <xf numFmtId="177" fontId="24" fillId="0" borderId="34" xfId="1" applyNumberFormat="1" applyFont="1" applyBorder="1" applyAlignment="1" applyProtection="1">
      <alignment horizontal="center" vertical="center"/>
      <protection locked="0"/>
    </xf>
    <xf numFmtId="177" fontId="24" fillId="0" borderId="38" xfId="1" applyNumberFormat="1" applyFont="1" applyBorder="1" applyAlignment="1" applyProtection="1">
      <alignment horizontal="center" vertical="center"/>
      <protection locked="0"/>
    </xf>
    <xf numFmtId="177" fontId="24" fillId="0" borderId="11" xfId="1" applyNumberFormat="1" applyFont="1" applyBorder="1" applyAlignment="1" applyProtection="1">
      <alignment horizontal="center" vertical="center"/>
      <protection locked="0"/>
    </xf>
    <xf numFmtId="178" fontId="18" fillId="0" borderId="32" xfId="2" applyFont="1" applyFill="1" applyBorder="1" applyAlignment="1" applyProtection="1">
      <alignment horizontal="center" vertical="center"/>
      <protection locked="0"/>
    </xf>
    <xf numFmtId="178" fontId="18" fillId="0" borderId="33" xfId="2" applyFont="1" applyFill="1" applyBorder="1" applyAlignment="1" applyProtection="1">
      <alignment horizontal="center" vertical="center"/>
      <protection locked="0"/>
    </xf>
    <xf numFmtId="177" fontId="24" fillId="4" borderId="16" xfId="1" applyNumberFormat="1" applyFont="1" applyFill="1" applyBorder="1" applyAlignment="1" applyProtection="1">
      <alignment horizontal="center" vertical="center"/>
      <protection locked="0"/>
    </xf>
    <xf numFmtId="177" fontId="22" fillId="3" borderId="6" xfId="1" applyNumberFormat="1" applyFont="1" applyFill="1" applyBorder="1" applyAlignment="1" applyProtection="1">
      <alignment horizontal="center" vertical="center"/>
      <protection locked="0"/>
    </xf>
    <xf numFmtId="178" fontId="25" fillId="4" borderId="6" xfId="2" applyFont="1" applyFill="1" applyBorder="1" applyAlignment="1" applyProtection="1">
      <alignment horizontal="center" vertical="center"/>
      <protection locked="0"/>
    </xf>
    <xf numFmtId="0" fontId="16" fillId="2" borderId="39" xfId="0" applyNumberFormat="1" applyFont="1" applyFill="1" applyBorder="1" applyAlignment="1" applyProtection="1">
      <alignment horizontal="center" vertical="center" wrapText="1"/>
    </xf>
    <xf numFmtId="0" fontId="16" fillId="2" borderId="40" xfId="0" applyNumberFormat="1" applyFont="1" applyFill="1" applyBorder="1" applyAlignment="1" applyProtection="1">
      <alignment horizontal="center" vertical="center" wrapText="1"/>
    </xf>
    <xf numFmtId="177" fontId="24" fillId="0" borderId="6" xfId="1" applyNumberFormat="1" applyFont="1" applyBorder="1" applyAlignment="1" applyProtection="1">
      <alignment horizontal="center" vertical="center"/>
      <protection locked="0"/>
    </xf>
    <xf numFmtId="177" fontId="24" fillId="0" borderId="10" xfId="1" applyNumberFormat="1" applyFont="1" applyBorder="1" applyAlignment="1" applyProtection="1">
      <alignment horizontal="center" vertical="center"/>
      <protection locked="0"/>
    </xf>
    <xf numFmtId="178" fontId="25" fillId="0" borderId="14" xfId="2" applyFont="1" applyBorder="1" applyAlignment="1">
      <alignment horizontal="center" vertical="center"/>
    </xf>
    <xf numFmtId="178" fontId="25" fillId="0" borderId="15" xfId="2" applyFont="1" applyBorder="1" applyAlignment="1">
      <alignment horizontal="center" vertical="center"/>
    </xf>
  </cellXfs>
  <cellStyles count="5">
    <cellStyle name="Comma_Sheet1" xfId="3"/>
    <cellStyle name="Normal_Sheet1" xfId="1"/>
    <cellStyle name="常规" xfId="0" builtinId="0"/>
    <cellStyle name="常规 3 3" xfId="2"/>
    <cellStyle name="货币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158749</xdr:colOff>
      <xdr:row>0</xdr:row>
      <xdr:rowOff>0</xdr:rowOff>
    </xdr:from>
    <xdr:to>
      <xdr:col>1</xdr:col>
      <xdr:colOff>704850</xdr:colOff>
      <xdr:row>2</xdr:row>
      <xdr:rowOff>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749" y="0"/>
          <a:ext cx="1470026" cy="762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158749</xdr:colOff>
      <xdr:row>0</xdr:row>
      <xdr:rowOff>0</xdr:rowOff>
    </xdr:from>
    <xdr:to>
      <xdr:col>2</xdr:col>
      <xdr:colOff>0</xdr:colOff>
      <xdr:row>2</xdr:row>
      <xdr:rowOff>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F898CE32-ABB9-4BE5-97E2-79DFE8E5D28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749" y="0"/>
          <a:ext cx="1377951" cy="762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476250</xdr:colOff>
      <xdr:row>61</xdr:row>
      <xdr:rowOff>163287</xdr:rowOff>
    </xdr:from>
    <xdr:to>
      <xdr:col>5</xdr:col>
      <xdr:colOff>312227</xdr:colOff>
      <xdr:row>77</xdr:row>
      <xdr:rowOff>47183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63536" y="13824858"/>
          <a:ext cx="4054191" cy="30543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158749</xdr:colOff>
      <xdr:row>0</xdr:row>
      <xdr:rowOff>0</xdr:rowOff>
    </xdr:from>
    <xdr:to>
      <xdr:col>2</xdr:col>
      <xdr:colOff>0</xdr:colOff>
      <xdr:row>2</xdr:row>
      <xdr:rowOff>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A32106EF-8D40-4D03-9985-C00FD88CD61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749" y="0"/>
          <a:ext cx="1377951" cy="762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158749</xdr:colOff>
      <xdr:row>0</xdr:row>
      <xdr:rowOff>1</xdr:rowOff>
    </xdr:from>
    <xdr:to>
      <xdr:col>1</xdr:col>
      <xdr:colOff>412750</xdr:colOff>
      <xdr:row>1</xdr:row>
      <xdr:rowOff>266701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749" y="1"/>
          <a:ext cx="1333501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tabSelected="1" topLeftCell="A46" zoomScale="70" zoomScaleNormal="70" workbookViewId="0">
      <selection activeCell="E82" sqref="E82"/>
    </sheetView>
  </sheetViews>
  <sheetFormatPr defaultColWidth="9" defaultRowHeight="14.25" x14ac:dyDescent="0.25"/>
  <cols>
    <col min="1" max="1" width="11.875" style="81" customWidth="1"/>
    <col min="2" max="2" width="10.125" style="81" customWidth="1"/>
    <col min="3" max="3" width="28.5" style="81" bestFit="1" customWidth="1"/>
    <col min="4" max="4" width="14.875" style="81" customWidth="1"/>
    <col min="5" max="5" width="11.875" style="81" customWidth="1"/>
    <col min="6" max="6" width="9.625" style="81" customWidth="1"/>
    <col min="7" max="7" width="10.375" style="81" customWidth="1"/>
    <col min="8" max="8" width="11.875" style="83" customWidth="1"/>
    <col min="9" max="9" width="11.875" style="81" customWidth="1"/>
    <col min="10" max="10" width="26.25" style="81" customWidth="1"/>
    <col min="11" max="16384" width="9" style="81"/>
  </cols>
  <sheetData>
    <row r="1" spans="1:10" s="4" customFormat="1" ht="30" customHeight="1" x14ac:dyDescent="0.25">
      <c r="A1" s="1"/>
      <c r="B1" s="2"/>
      <c r="C1" s="169" t="s">
        <v>170</v>
      </c>
      <c r="D1" s="169"/>
      <c r="E1" s="169"/>
      <c r="F1" s="169"/>
      <c r="G1" s="169"/>
      <c r="H1" s="169"/>
      <c r="I1" s="169"/>
      <c r="J1" s="3"/>
    </row>
    <row r="2" spans="1:10" s="6" customFormat="1" ht="30" customHeight="1" thickBot="1" x14ac:dyDescent="0.35">
      <c r="A2" s="5"/>
      <c r="B2" s="5"/>
      <c r="C2" s="169"/>
      <c r="D2" s="169"/>
      <c r="E2" s="169"/>
      <c r="F2" s="169"/>
      <c r="G2" s="169"/>
      <c r="H2" s="169"/>
      <c r="I2" s="169"/>
    </row>
    <row r="3" spans="1:10" s="10" customFormat="1" ht="18" customHeight="1" x14ac:dyDescent="0.25">
      <c r="A3" s="7" t="s">
        <v>0</v>
      </c>
      <c r="B3" s="170" t="s">
        <v>163</v>
      </c>
      <c r="C3" s="171"/>
      <c r="D3" s="171"/>
      <c r="E3" s="172"/>
      <c r="F3" s="8"/>
      <c r="G3" s="9" t="s">
        <v>1</v>
      </c>
      <c r="H3" s="173" t="s">
        <v>151</v>
      </c>
      <c r="I3" s="174"/>
      <c r="J3" s="175"/>
    </row>
    <row r="4" spans="1:10" s="10" customFormat="1" ht="18" customHeight="1" x14ac:dyDescent="0.25">
      <c r="A4" s="11" t="s">
        <v>2</v>
      </c>
      <c r="B4" s="176" t="s">
        <v>164</v>
      </c>
      <c r="C4" s="176"/>
      <c r="D4" s="12" t="s">
        <v>3</v>
      </c>
      <c r="E4" s="13" t="s">
        <v>165</v>
      </c>
      <c r="F4" s="8"/>
      <c r="G4" s="14" t="s">
        <v>4</v>
      </c>
      <c r="H4" s="15" t="s">
        <v>152</v>
      </c>
      <c r="I4" s="16" t="s">
        <v>5</v>
      </c>
      <c r="J4" s="17" t="s">
        <v>153</v>
      </c>
    </row>
    <row r="5" spans="1:10" s="10" customFormat="1" ht="18" customHeight="1" thickBot="1" x14ac:dyDescent="0.3">
      <c r="A5" s="18" t="s">
        <v>6</v>
      </c>
      <c r="B5" s="177" t="s">
        <v>169</v>
      </c>
      <c r="C5" s="177"/>
      <c r="D5" s="19" t="s">
        <v>7</v>
      </c>
      <c r="E5" s="20"/>
      <c r="F5" s="8"/>
      <c r="G5" s="18" t="s">
        <v>8</v>
      </c>
      <c r="H5" s="21">
        <v>1</v>
      </c>
      <c r="I5" s="22" t="s">
        <v>9</v>
      </c>
      <c r="J5" s="158">
        <v>26</v>
      </c>
    </row>
    <row r="6" spans="1:10" s="10" customFormat="1" ht="9.9499999999999993" customHeight="1" thickBot="1" x14ac:dyDescent="0.3">
      <c r="A6" s="178"/>
      <c r="B6" s="178"/>
      <c r="C6" s="178"/>
      <c r="D6" s="178"/>
      <c r="E6" s="178"/>
      <c r="F6" s="178"/>
      <c r="G6" s="178"/>
      <c r="H6" s="178"/>
      <c r="I6" s="178"/>
      <c r="J6" s="178"/>
    </row>
    <row r="7" spans="1:10" s="10" customFormat="1" ht="18" customHeight="1" x14ac:dyDescent="0.25">
      <c r="A7" s="188" t="s">
        <v>10</v>
      </c>
      <c r="B7" s="189"/>
      <c r="C7" s="23" t="s">
        <v>11</v>
      </c>
      <c r="D7" s="24" t="s">
        <v>12</v>
      </c>
      <c r="E7" s="24" t="s">
        <v>13</v>
      </c>
      <c r="F7" s="24" t="s">
        <v>14</v>
      </c>
      <c r="G7" s="24" t="s">
        <v>15</v>
      </c>
      <c r="H7" s="24" t="s">
        <v>16</v>
      </c>
      <c r="I7" s="25" t="s">
        <v>17</v>
      </c>
      <c r="J7" s="26" t="s">
        <v>18</v>
      </c>
    </row>
    <row r="8" spans="1:10" s="10" customFormat="1" ht="18" customHeight="1" x14ac:dyDescent="0.25">
      <c r="A8" s="179" t="s">
        <v>19</v>
      </c>
      <c r="B8" s="180"/>
      <c r="C8" s="27"/>
      <c r="D8" s="27"/>
      <c r="E8" s="28"/>
      <c r="F8" s="28"/>
      <c r="G8" s="84">
        <v>0</v>
      </c>
      <c r="H8" s="29">
        <f>G8*0.8</f>
        <v>0</v>
      </c>
      <c r="I8" s="30">
        <f>E8*F8*H8</f>
        <v>0</v>
      </c>
      <c r="J8" s="31" t="s">
        <v>20</v>
      </c>
    </row>
    <row r="9" spans="1:10" s="10" customFormat="1" ht="18" customHeight="1" x14ac:dyDescent="0.25">
      <c r="A9" s="179" t="s">
        <v>21</v>
      </c>
      <c r="B9" s="180"/>
      <c r="C9" s="27"/>
      <c r="D9" s="27"/>
      <c r="E9" s="28"/>
      <c r="F9" s="28"/>
      <c r="G9" s="84">
        <v>0</v>
      </c>
      <c r="H9" s="29">
        <f t="shared" ref="H9:H16" si="0">G9*0.8</f>
        <v>0</v>
      </c>
      <c r="I9" s="30">
        <f t="shared" ref="I9:I16" si="1">E9*F9*H9</f>
        <v>0</v>
      </c>
      <c r="J9" s="31"/>
    </row>
    <row r="10" spans="1:10" s="10" customFormat="1" ht="18" customHeight="1" x14ac:dyDescent="0.25">
      <c r="A10" s="179" t="s">
        <v>22</v>
      </c>
      <c r="B10" s="180"/>
      <c r="C10" s="27"/>
      <c r="D10" s="27"/>
      <c r="E10" s="28"/>
      <c r="F10" s="28"/>
      <c r="G10" s="84">
        <v>0</v>
      </c>
      <c r="H10" s="29">
        <f t="shared" si="0"/>
        <v>0</v>
      </c>
      <c r="I10" s="30">
        <f t="shared" si="1"/>
        <v>0</v>
      </c>
      <c r="J10" s="31"/>
    </row>
    <row r="11" spans="1:10" s="10" customFormat="1" ht="18" customHeight="1" x14ac:dyDescent="0.25">
      <c r="A11" s="179" t="s">
        <v>23</v>
      </c>
      <c r="B11" s="180"/>
      <c r="C11" s="27"/>
      <c r="D11" s="27"/>
      <c r="E11" s="28"/>
      <c r="F11" s="28"/>
      <c r="G11" s="84">
        <v>0</v>
      </c>
      <c r="H11" s="29">
        <f t="shared" si="0"/>
        <v>0</v>
      </c>
      <c r="I11" s="30">
        <f t="shared" si="1"/>
        <v>0</v>
      </c>
      <c r="J11" s="31"/>
    </row>
    <row r="12" spans="1:10" s="10" customFormat="1" ht="18" customHeight="1" x14ac:dyDescent="0.25">
      <c r="A12" s="179" t="s">
        <v>24</v>
      </c>
      <c r="B12" s="180"/>
      <c r="C12" s="27"/>
      <c r="D12" s="27"/>
      <c r="E12" s="28"/>
      <c r="F12" s="28"/>
      <c r="G12" s="84">
        <v>0</v>
      </c>
      <c r="H12" s="29">
        <f t="shared" si="0"/>
        <v>0</v>
      </c>
      <c r="I12" s="30">
        <f t="shared" si="1"/>
        <v>0</v>
      </c>
      <c r="J12" s="31"/>
    </row>
    <row r="13" spans="1:10" s="10" customFormat="1" ht="18" customHeight="1" x14ac:dyDescent="0.25">
      <c r="A13" s="179" t="s">
        <v>25</v>
      </c>
      <c r="B13" s="180"/>
      <c r="C13" s="27"/>
      <c r="D13" s="27"/>
      <c r="E13" s="28"/>
      <c r="F13" s="28"/>
      <c r="G13" s="84">
        <v>0</v>
      </c>
      <c r="H13" s="29">
        <f t="shared" si="0"/>
        <v>0</v>
      </c>
      <c r="I13" s="30">
        <f t="shared" si="1"/>
        <v>0</v>
      </c>
      <c r="J13" s="31"/>
    </row>
    <row r="14" spans="1:10" s="10" customFormat="1" ht="18" customHeight="1" x14ac:dyDescent="0.25">
      <c r="A14" s="179" t="s">
        <v>26</v>
      </c>
      <c r="B14" s="180"/>
      <c r="C14" s="27"/>
      <c r="D14" s="27"/>
      <c r="E14" s="28"/>
      <c r="F14" s="28"/>
      <c r="G14" s="84">
        <v>0</v>
      </c>
      <c r="H14" s="29">
        <f t="shared" si="0"/>
        <v>0</v>
      </c>
      <c r="I14" s="30">
        <f t="shared" si="1"/>
        <v>0</v>
      </c>
      <c r="J14" s="31"/>
    </row>
    <row r="15" spans="1:10" s="10" customFormat="1" ht="18" customHeight="1" x14ac:dyDescent="0.25">
      <c r="A15" s="179" t="s">
        <v>27</v>
      </c>
      <c r="B15" s="180"/>
      <c r="C15" s="27"/>
      <c r="D15" s="27"/>
      <c r="E15" s="28"/>
      <c r="F15" s="28"/>
      <c r="G15" s="84">
        <v>0</v>
      </c>
      <c r="H15" s="29">
        <f t="shared" si="0"/>
        <v>0</v>
      </c>
      <c r="I15" s="30">
        <f t="shared" si="1"/>
        <v>0</v>
      </c>
      <c r="J15" s="31"/>
    </row>
    <row r="16" spans="1:10" s="10" customFormat="1" ht="18" customHeight="1" x14ac:dyDescent="0.25">
      <c r="A16" s="181"/>
      <c r="B16" s="182"/>
      <c r="C16" s="32"/>
      <c r="D16" s="32"/>
      <c r="E16" s="28"/>
      <c r="F16" s="28"/>
      <c r="G16" s="84">
        <v>0</v>
      </c>
      <c r="H16" s="29">
        <f t="shared" si="0"/>
        <v>0</v>
      </c>
      <c r="I16" s="30">
        <f t="shared" si="1"/>
        <v>0</v>
      </c>
      <c r="J16" s="31"/>
    </row>
    <row r="17" spans="1:10" s="10" customFormat="1" ht="18" customHeight="1" x14ac:dyDescent="0.25">
      <c r="A17" s="183" t="s">
        <v>28</v>
      </c>
      <c r="B17" s="184"/>
      <c r="C17" s="33"/>
      <c r="D17" s="34"/>
      <c r="E17" s="35">
        <f>SUM(E8:E16)</f>
        <v>0</v>
      </c>
      <c r="F17" s="35">
        <f t="shared" ref="F17:H17" si="2">SUM(F8:F16)</f>
        <v>0</v>
      </c>
      <c r="G17" s="35">
        <f t="shared" si="2"/>
        <v>0</v>
      </c>
      <c r="H17" s="35">
        <f t="shared" si="2"/>
        <v>0</v>
      </c>
      <c r="I17" s="35">
        <f>SUM(I8:I16)</f>
        <v>0</v>
      </c>
      <c r="J17" s="152"/>
    </row>
    <row r="18" spans="1:10" s="10" customFormat="1" ht="9.9499999999999993" customHeight="1" x14ac:dyDescent="0.25">
      <c r="A18" s="185"/>
      <c r="B18" s="186"/>
      <c r="C18" s="186"/>
      <c r="D18" s="186"/>
      <c r="E18" s="186"/>
      <c r="F18" s="186"/>
      <c r="G18" s="186"/>
      <c r="H18" s="186"/>
      <c r="I18" s="186"/>
      <c r="J18" s="187"/>
    </row>
    <row r="19" spans="1:10" s="10" customFormat="1" ht="18" customHeight="1" x14ac:dyDescent="0.25">
      <c r="A19" s="203" t="s">
        <v>149</v>
      </c>
      <c r="B19" s="204"/>
      <c r="C19" s="153" t="s">
        <v>29</v>
      </c>
      <c r="D19" s="153" t="s">
        <v>30</v>
      </c>
      <c r="E19" s="36" t="s">
        <v>31</v>
      </c>
      <c r="F19" s="153" t="s">
        <v>13</v>
      </c>
      <c r="G19" s="153" t="s">
        <v>32</v>
      </c>
      <c r="H19" s="37" t="s">
        <v>17</v>
      </c>
      <c r="I19" s="205" t="s">
        <v>18</v>
      </c>
      <c r="J19" s="206"/>
    </row>
    <row r="20" spans="1:10" s="10" customFormat="1" ht="18" customHeight="1" x14ac:dyDescent="0.25">
      <c r="A20" s="201" t="s">
        <v>139</v>
      </c>
      <c r="B20" s="202"/>
      <c r="C20" s="38" t="s">
        <v>140</v>
      </c>
      <c r="D20" s="39"/>
      <c r="E20" s="39"/>
      <c r="F20" s="40"/>
      <c r="G20" s="150"/>
      <c r="H20" s="41">
        <f>D20*E20*G20</f>
        <v>0</v>
      </c>
      <c r="I20" s="190"/>
      <c r="J20" s="191"/>
    </row>
    <row r="21" spans="1:10" s="10" customFormat="1" ht="18" customHeight="1" x14ac:dyDescent="0.25">
      <c r="A21" s="179" t="s">
        <v>145</v>
      </c>
      <c r="B21" s="180"/>
      <c r="C21" s="38" t="s">
        <v>141</v>
      </c>
      <c r="D21" s="39"/>
      <c r="E21" s="39"/>
      <c r="F21" s="40"/>
      <c r="G21" s="156"/>
      <c r="H21" s="41">
        <f>D21*E21*G21</f>
        <v>0</v>
      </c>
      <c r="I21" s="190"/>
      <c r="J21" s="191"/>
    </row>
    <row r="22" spans="1:10" s="10" customFormat="1" ht="18" customHeight="1" x14ac:dyDescent="0.25">
      <c r="A22" s="179" t="s">
        <v>146</v>
      </c>
      <c r="B22" s="180"/>
      <c r="C22" s="38" t="s">
        <v>142</v>
      </c>
      <c r="D22" s="39"/>
      <c r="E22" s="39"/>
      <c r="F22" s="40"/>
      <c r="G22" s="156"/>
      <c r="H22" s="41">
        <f>D22*E22*G22</f>
        <v>0</v>
      </c>
      <c r="I22" s="190"/>
      <c r="J22" s="191"/>
    </row>
    <row r="23" spans="1:10" s="10" customFormat="1" ht="18" customHeight="1" x14ac:dyDescent="0.25">
      <c r="A23" s="201" t="s">
        <v>147</v>
      </c>
      <c r="B23" s="202"/>
      <c r="C23" s="38" t="s">
        <v>143</v>
      </c>
      <c r="D23" s="39">
        <v>2</v>
      </c>
      <c r="E23" s="39"/>
      <c r="F23" s="40">
        <v>11</v>
      </c>
      <c r="G23" s="156">
        <v>250</v>
      </c>
      <c r="H23" s="41">
        <f>G23*F23*D23</f>
        <v>5500</v>
      </c>
      <c r="I23" s="190" t="s">
        <v>159</v>
      </c>
      <c r="J23" s="191"/>
    </row>
    <row r="24" spans="1:10" s="10" customFormat="1" ht="18" customHeight="1" x14ac:dyDescent="0.25">
      <c r="A24" s="179" t="s">
        <v>148</v>
      </c>
      <c r="B24" s="180"/>
      <c r="C24" s="38" t="s">
        <v>143</v>
      </c>
      <c r="D24" s="39">
        <v>1</v>
      </c>
      <c r="E24" s="39"/>
      <c r="F24" s="40">
        <v>1</v>
      </c>
      <c r="G24" s="156">
        <v>1000</v>
      </c>
      <c r="H24" s="41">
        <f t="shared" ref="H24:H25" si="3">G24*F24</f>
        <v>1000</v>
      </c>
      <c r="I24" s="154" t="s">
        <v>156</v>
      </c>
      <c r="J24" s="155"/>
    </row>
    <row r="25" spans="1:10" s="10" customFormat="1" ht="18" customHeight="1" x14ac:dyDescent="0.25">
      <c r="A25" s="179" t="s">
        <v>148</v>
      </c>
      <c r="B25" s="180"/>
      <c r="C25" s="38" t="s">
        <v>143</v>
      </c>
      <c r="D25" s="39">
        <v>1</v>
      </c>
      <c r="E25" s="39"/>
      <c r="F25" s="40">
        <v>1</v>
      </c>
      <c r="G25" s="156">
        <v>900</v>
      </c>
      <c r="H25" s="41">
        <f t="shared" si="3"/>
        <v>900</v>
      </c>
      <c r="I25" s="154" t="s">
        <v>157</v>
      </c>
      <c r="J25" s="155"/>
    </row>
    <row r="26" spans="1:10" s="10" customFormat="1" ht="18" customHeight="1" x14ac:dyDescent="0.25">
      <c r="A26" s="179" t="s">
        <v>148</v>
      </c>
      <c r="B26" s="180"/>
      <c r="C26" s="38" t="s">
        <v>144</v>
      </c>
      <c r="D26" s="39">
        <v>1</v>
      </c>
      <c r="E26" s="39"/>
      <c r="F26" s="40">
        <v>1</v>
      </c>
      <c r="G26" s="156">
        <v>1600</v>
      </c>
      <c r="H26" s="41">
        <f>G26*F26</f>
        <v>1600</v>
      </c>
      <c r="I26" s="196" t="s">
        <v>158</v>
      </c>
      <c r="J26" s="197"/>
    </row>
    <row r="27" spans="1:10" s="10" customFormat="1" ht="18" customHeight="1" x14ac:dyDescent="0.25">
      <c r="A27" s="192" t="s">
        <v>28</v>
      </c>
      <c r="B27" s="193"/>
      <c r="C27" s="33"/>
      <c r="D27" s="34"/>
      <c r="E27" s="34"/>
      <c r="F27" s="42"/>
      <c r="G27" s="151"/>
      <c r="H27" s="43">
        <f>SUM(H20:H26)</f>
        <v>9000</v>
      </c>
      <c r="I27" s="194"/>
      <c r="J27" s="195"/>
    </row>
    <row r="28" spans="1:10" s="44" customFormat="1" ht="9.9499999999999993" customHeight="1" x14ac:dyDescent="0.25">
      <c r="A28" s="198"/>
      <c r="B28" s="199"/>
      <c r="C28" s="199"/>
      <c r="D28" s="199"/>
      <c r="E28" s="199"/>
      <c r="F28" s="199"/>
      <c r="G28" s="199"/>
      <c r="H28" s="199"/>
      <c r="I28" s="199"/>
      <c r="J28" s="200"/>
    </row>
    <row r="29" spans="1:10" s="10" customFormat="1" ht="18" customHeight="1" x14ac:dyDescent="0.25">
      <c r="A29" s="207" t="s">
        <v>33</v>
      </c>
      <c r="B29" s="208"/>
      <c r="C29" s="209" t="s">
        <v>34</v>
      </c>
      <c r="D29" s="209"/>
      <c r="E29" s="36" t="s">
        <v>31</v>
      </c>
      <c r="F29" s="153" t="s">
        <v>35</v>
      </c>
      <c r="G29" s="153" t="s">
        <v>32</v>
      </c>
      <c r="H29" s="37" t="s">
        <v>17</v>
      </c>
      <c r="I29" s="209" t="s">
        <v>18</v>
      </c>
      <c r="J29" s="210"/>
    </row>
    <row r="30" spans="1:10" s="10" customFormat="1" ht="18" customHeight="1" x14ac:dyDescent="0.25">
      <c r="A30" s="211" t="s">
        <v>36</v>
      </c>
      <c r="B30" s="212"/>
      <c r="C30" s="213"/>
      <c r="D30" s="214"/>
      <c r="E30" s="28"/>
      <c r="F30" s="45"/>
      <c r="G30" s="150"/>
      <c r="H30" s="41">
        <f>E30*F30*G30</f>
        <v>0</v>
      </c>
      <c r="I30" s="190"/>
      <c r="J30" s="191"/>
    </row>
    <row r="31" spans="1:10" s="10" customFormat="1" ht="18" customHeight="1" x14ac:dyDescent="0.25">
      <c r="A31" s="215" t="s">
        <v>37</v>
      </c>
      <c r="B31" s="216"/>
      <c r="C31" s="213"/>
      <c r="D31" s="214"/>
      <c r="E31" s="28"/>
      <c r="F31" s="45"/>
      <c r="G31" s="156"/>
      <c r="H31" s="41">
        <f>E31*F31*G31</f>
        <v>0</v>
      </c>
      <c r="I31" s="190"/>
      <c r="J31" s="191"/>
    </row>
    <row r="32" spans="1:10" s="10" customFormat="1" ht="18" customHeight="1" x14ac:dyDescent="0.25">
      <c r="A32" s="192" t="s">
        <v>28</v>
      </c>
      <c r="B32" s="193"/>
      <c r="C32" s="217"/>
      <c r="D32" s="217"/>
      <c r="E32" s="34"/>
      <c r="F32" s="42"/>
      <c r="G32" s="151"/>
      <c r="H32" s="43">
        <f>SUM(H30:H31)</f>
        <v>0</v>
      </c>
      <c r="I32" s="194"/>
      <c r="J32" s="195"/>
    </row>
    <row r="33" spans="1:10" s="44" customFormat="1" ht="9.9499999999999993" customHeight="1" x14ac:dyDescent="0.25">
      <c r="A33" s="198"/>
      <c r="B33" s="199"/>
      <c r="C33" s="199"/>
      <c r="D33" s="199"/>
      <c r="E33" s="199"/>
      <c r="F33" s="199"/>
      <c r="G33" s="199"/>
      <c r="H33" s="199"/>
      <c r="I33" s="199"/>
      <c r="J33" s="200"/>
    </row>
    <row r="34" spans="1:10" s="10" customFormat="1" ht="18" customHeight="1" x14ac:dyDescent="0.25">
      <c r="A34" s="207" t="s">
        <v>38</v>
      </c>
      <c r="B34" s="208"/>
      <c r="C34" s="153" t="s">
        <v>39</v>
      </c>
      <c r="D34" s="153" t="s">
        <v>40</v>
      </c>
      <c r="E34" s="36" t="s">
        <v>41</v>
      </c>
      <c r="F34" s="153" t="s">
        <v>13</v>
      </c>
      <c r="G34" s="153" t="s">
        <v>32</v>
      </c>
      <c r="H34" s="37" t="s">
        <v>17</v>
      </c>
      <c r="I34" s="209" t="s">
        <v>18</v>
      </c>
      <c r="J34" s="210"/>
    </row>
    <row r="35" spans="1:10" s="10" customFormat="1" ht="18" customHeight="1" x14ac:dyDescent="0.25">
      <c r="A35" s="211" t="s">
        <v>42</v>
      </c>
      <c r="B35" s="212"/>
      <c r="C35" s="27" t="s">
        <v>152</v>
      </c>
      <c r="D35" s="27" t="s">
        <v>154</v>
      </c>
      <c r="E35" s="85">
        <v>2</v>
      </c>
      <c r="F35" s="45">
        <v>26</v>
      </c>
      <c r="G35" s="150">
        <v>300</v>
      </c>
      <c r="H35" s="47">
        <f>G35*F35</f>
        <v>7800</v>
      </c>
      <c r="I35" s="190" t="s">
        <v>155</v>
      </c>
      <c r="J35" s="191"/>
    </row>
    <row r="36" spans="1:10" s="10" customFormat="1" ht="18" customHeight="1" x14ac:dyDescent="0.25">
      <c r="A36" s="211" t="s">
        <v>43</v>
      </c>
      <c r="B36" s="212"/>
      <c r="C36" s="27"/>
      <c r="D36" s="27"/>
      <c r="E36" s="85">
        <v>0</v>
      </c>
      <c r="F36" s="45"/>
      <c r="G36" s="150">
        <v>0</v>
      </c>
      <c r="H36" s="47"/>
      <c r="I36" s="190"/>
      <c r="J36" s="191"/>
    </row>
    <row r="37" spans="1:10" s="10" customFormat="1" ht="18" customHeight="1" x14ac:dyDescent="0.25">
      <c r="A37" s="211" t="s">
        <v>44</v>
      </c>
      <c r="B37" s="212"/>
      <c r="C37" s="27"/>
      <c r="D37" s="27"/>
      <c r="E37" s="85">
        <v>0</v>
      </c>
      <c r="F37" s="45"/>
      <c r="G37" s="150">
        <v>0</v>
      </c>
      <c r="H37" s="47"/>
      <c r="I37" s="190"/>
      <c r="J37" s="191"/>
    </row>
    <row r="38" spans="1:10" s="10" customFormat="1" ht="18" customHeight="1" x14ac:dyDescent="0.25">
      <c r="A38" s="211" t="s">
        <v>45</v>
      </c>
      <c r="B38" s="212"/>
      <c r="C38" s="48"/>
      <c r="D38" s="27"/>
      <c r="E38" s="85">
        <v>0</v>
      </c>
      <c r="F38" s="45"/>
      <c r="G38" s="150">
        <v>0</v>
      </c>
      <c r="H38" s="47"/>
      <c r="I38" s="190"/>
      <c r="J38" s="191"/>
    </row>
    <row r="39" spans="1:10" s="10" customFormat="1" ht="18" customHeight="1" x14ac:dyDescent="0.25">
      <c r="A39" s="211" t="s">
        <v>46</v>
      </c>
      <c r="B39" s="212"/>
      <c r="C39" s="38"/>
      <c r="D39" s="49"/>
      <c r="E39" s="85">
        <v>0</v>
      </c>
      <c r="F39" s="40"/>
      <c r="G39" s="150">
        <v>0</v>
      </c>
      <c r="H39" s="41"/>
      <c r="I39" s="163"/>
      <c r="J39" s="164"/>
    </row>
    <row r="40" spans="1:10" s="10" customFormat="1" ht="18" customHeight="1" x14ac:dyDescent="0.25">
      <c r="A40" s="179"/>
      <c r="B40" s="180"/>
      <c r="C40" s="38"/>
      <c r="D40" s="49"/>
      <c r="E40" s="85">
        <v>0</v>
      </c>
      <c r="F40" s="40"/>
      <c r="G40" s="150">
        <v>0</v>
      </c>
      <c r="H40" s="41"/>
      <c r="I40" s="154"/>
      <c r="J40" s="155"/>
    </row>
    <row r="41" spans="1:10" s="10" customFormat="1" ht="18" customHeight="1" x14ac:dyDescent="0.25">
      <c r="A41" s="179"/>
      <c r="B41" s="180"/>
      <c r="C41" s="38"/>
      <c r="D41" s="49"/>
      <c r="E41" s="85">
        <v>0</v>
      </c>
      <c r="F41" s="40"/>
      <c r="G41" s="150">
        <v>0</v>
      </c>
      <c r="H41" s="41"/>
      <c r="I41" s="154"/>
      <c r="J41" s="155"/>
    </row>
    <row r="42" spans="1:10" s="10" customFormat="1" ht="18" customHeight="1" x14ac:dyDescent="0.25">
      <c r="A42" s="179"/>
      <c r="B42" s="180"/>
      <c r="C42" s="38"/>
      <c r="D42" s="49"/>
      <c r="E42" s="85">
        <v>0</v>
      </c>
      <c r="F42" s="40"/>
      <c r="G42" s="150">
        <v>0</v>
      </c>
      <c r="H42" s="41"/>
      <c r="I42" s="154"/>
      <c r="J42" s="155"/>
    </row>
    <row r="43" spans="1:10" s="10" customFormat="1" ht="18" customHeight="1" x14ac:dyDescent="0.25">
      <c r="A43" s="192" t="s">
        <v>28</v>
      </c>
      <c r="B43" s="193"/>
      <c r="C43" s="33"/>
      <c r="D43" s="34"/>
      <c r="E43" s="35">
        <f>SUM(E35:E42)</f>
        <v>2</v>
      </c>
      <c r="F43" s="42"/>
      <c r="G43" s="86">
        <f>SUM(G35:G42)</f>
        <v>300</v>
      </c>
      <c r="H43" s="43">
        <f>SUM(H35:H42)</f>
        <v>7800</v>
      </c>
      <c r="I43" s="194"/>
      <c r="J43" s="195"/>
    </row>
    <row r="44" spans="1:10" s="10" customFormat="1" ht="9.9499999999999993" customHeight="1" x14ac:dyDescent="0.25">
      <c r="A44" s="218"/>
      <c r="B44" s="219"/>
      <c r="C44" s="219"/>
      <c r="D44" s="219"/>
      <c r="E44" s="219"/>
      <c r="F44" s="219"/>
      <c r="G44" s="219"/>
      <c r="H44" s="219"/>
      <c r="I44" s="219"/>
      <c r="J44" s="220"/>
    </row>
    <row r="45" spans="1:10" s="10" customFormat="1" ht="18" customHeight="1" x14ac:dyDescent="0.25">
      <c r="A45" s="207" t="s">
        <v>47</v>
      </c>
      <c r="B45" s="208"/>
      <c r="C45" s="153" t="s">
        <v>48</v>
      </c>
      <c r="D45" s="153" t="s">
        <v>161</v>
      </c>
      <c r="E45" s="36" t="s">
        <v>31</v>
      </c>
      <c r="F45" s="153" t="s">
        <v>13</v>
      </c>
      <c r="G45" s="153" t="s">
        <v>32</v>
      </c>
      <c r="H45" s="37" t="s">
        <v>17</v>
      </c>
      <c r="I45" s="209" t="s">
        <v>18</v>
      </c>
      <c r="J45" s="210"/>
    </row>
    <row r="46" spans="1:10" s="10" customFormat="1" ht="18" customHeight="1" x14ac:dyDescent="0.25">
      <c r="A46" s="221" t="s">
        <v>49</v>
      </c>
      <c r="B46" s="222"/>
      <c r="C46" s="27" t="s">
        <v>168</v>
      </c>
      <c r="D46" s="27" t="s">
        <v>167</v>
      </c>
      <c r="E46" s="46" t="s">
        <v>160</v>
      </c>
      <c r="F46" s="84">
        <v>26</v>
      </c>
      <c r="G46" s="150">
        <v>3000</v>
      </c>
      <c r="H46" s="41">
        <v>3000</v>
      </c>
      <c r="I46" s="227" t="s">
        <v>166</v>
      </c>
      <c r="J46" s="228"/>
    </row>
    <row r="47" spans="1:10" s="10" customFormat="1" ht="18" customHeight="1" x14ac:dyDescent="0.25">
      <c r="A47" s="221" t="s">
        <v>50</v>
      </c>
      <c r="B47" s="222"/>
      <c r="C47" s="48"/>
      <c r="D47" s="27"/>
      <c r="E47" s="46"/>
      <c r="F47" s="27"/>
      <c r="G47" s="150"/>
      <c r="H47" s="41">
        <v>0</v>
      </c>
      <c r="I47" s="223"/>
      <c r="J47" s="224"/>
    </row>
    <row r="48" spans="1:10" s="10" customFormat="1" ht="18" customHeight="1" x14ac:dyDescent="0.25">
      <c r="A48" s="221" t="s">
        <v>51</v>
      </c>
      <c r="B48" s="222"/>
      <c r="C48" s="48"/>
      <c r="D48" s="27"/>
      <c r="E48" s="46"/>
      <c r="F48" s="27"/>
      <c r="G48" s="150"/>
      <c r="H48" s="41">
        <v>0</v>
      </c>
      <c r="I48" s="223"/>
      <c r="J48" s="224"/>
    </row>
    <row r="49" spans="1:10" s="10" customFormat="1" ht="18" customHeight="1" x14ac:dyDescent="0.25">
      <c r="A49" s="221" t="s">
        <v>52</v>
      </c>
      <c r="B49" s="222"/>
      <c r="C49" s="48"/>
      <c r="D49" s="27"/>
      <c r="E49" s="46"/>
      <c r="F49" s="27"/>
      <c r="G49" s="150"/>
      <c r="H49" s="41">
        <v>0</v>
      </c>
      <c r="I49" s="223"/>
      <c r="J49" s="224"/>
    </row>
    <row r="50" spans="1:10" s="10" customFormat="1" ht="18" customHeight="1" x14ac:dyDescent="0.25">
      <c r="A50" s="221" t="s">
        <v>53</v>
      </c>
      <c r="B50" s="222"/>
      <c r="C50" s="48"/>
      <c r="D50" s="27"/>
      <c r="E50" s="46"/>
      <c r="F50" s="27"/>
      <c r="G50" s="150"/>
      <c r="H50" s="41">
        <v>0</v>
      </c>
      <c r="I50" s="223"/>
      <c r="J50" s="224"/>
    </row>
    <row r="51" spans="1:10" s="10" customFormat="1" ht="18" customHeight="1" x14ac:dyDescent="0.25">
      <c r="A51" s="211" t="s">
        <v>54</v>
      </c>
      <c r="B51" s="212"/>
      <c r="C51" s="50"/>
      <c r="D51" s="51"/>
      <c r="E51" s="51"/>
      <c r="F51" s="52"/>
      <c r="G51" s="53"/>
      <c r="H51" s="41">
        <v>0</v>
      </c>
      <c r="I51" s="225"/>
      <c r="J51" s="226"/>
    </row>
    <row r="52" spans="1:10" s="10" customFormat="1" ht="18" customHeight="1" x14ac:dyDescent="0.25">
      <c r="A52" s="179"/>
      <c r="B52" s="180"/>
      <c r="C52" s="50"/>
      <c r="D52" s="51"/>
      <c r="E52" s="51"/>
      <c r="F52" s="52"/>
      <c r="G52" s="53"/>
      <c r="H52" s="54"/>
      <c r="I52" s="225"/>
      <c r="J52" s="226"/>
    </row>
    <row r="53" spans="1:10" s="10" customFormat="1" ht="18" customHeight="1" x14ac:dyDescent="0.25">
      <c r="A53" s="231" t="s">
        <v>28</v>
      </c>
      <c r="B53" s="232"/>
      <c r="C53" s="33"/>
      <c r="D53" s="34"/>
      <c r="E53" s="34"/>
      <c r="F53" s="42"/>
      <c r="G53" s="151"/>
      <c r="H53" s="43">
        <f>SUM(H46:H52)</f>
        <v>3000</v>
      </c>
      <c r="I53" s="235"/>
      <c r="J53" s="236"/>
    </row>
    <row r="54" spans="1:10" s="10" customFormat="1" ht="9.9499999999999993" customHeight="1" x14ac:dyDescent="0.25">
      <c r="A54" s="198"/>
      <c r="B54" s="199"/>
      <c r="C54" s="199"/>
      <c r="D54" s="199"/>
      <c r="E54" s="199"/>
      <c r="F54" s="199"/>
      <c r="G54" s="199"/>
      <c r="H54" s="199"/>
      <c r="I54" s="199"/>
      <c r="J54" s="200"/>
    </row>
    <row r="55" spans="1:10" s="10" customFormat="1" ht="18" customHeight="1" x14ac:dyDescent="0.25">
      <c r="A55" s="207" t="s">
        <v>55</v>
      </c>
      <c r="B55" s="208"/>
      <c r="C55" s="55"/>
      <c r="D55" s="55"/>
      <c r="E55" s="56"/>
      <c r="F55" s="153" t="s">
        <v>13</v>
      </c>
      <c r="G55" s="153" t="s">
        <v>32</v>
      </c>
      <c r="H55" s="37" t="s">
        <v>17</v>
      </c>
      <c r="I55" s="209" t="s">
        <v>18</v>
      </c>
      <c r="J55" s="210"/>
    </row>
    <row r="56" spans="1:10" s="10" customFormat="1" ht="18" customHeight="1" x14ac:dyDescent="0.25">
      <c r="A56" s="229" t="s">
        <v>56</v>
      </c>
      <c r="B56" s="230"/>
      <c r="C56" s="57"/>
      <c r="D56" s="55"/>
      <c r="E56" s="56"/>
      <c r="F56" s="27"/>
      <c r="G56" s="150"/>
      <c r="H56" s="47"/>
      <c r="I56" s="223"/>
      <c r="J56" s="224"/>
    </row>
    <row r="57" spans="1:10" s="10" customFormat="1" ht="18" customHeight="1" x14ac:dyDescent="0.25">
      <c r="A57" s="215" t="s">
        <v>57</v>
      </c>
      <c r="B57" s="216"/>
      <c r="C57" s="57"/>
      <c r="D57" s="55"/>
      <c r="E57" s="56"/>
      <c r="F57" s="27"/>
      <c r="G57" s="150"/>
      <c r="H57" s="47"/>
      <c r="I57" s="223"/>
      <c r="J57" s="224"/>
    </row>
    <row r="58" spans="1:10" s="10" customFormat="1" ht="20.100000000000001" customHeight="1" x14ac:dyDescent="0.25">
      <c r="A58" s="231" t="s">
        <v>28</v>
      </c>
      <c r="B58" s="232"/>
      <c r="C58" s="33"/>
      <c r="D58" s="34"/>
      <c r="E58" s="34"/>
      <c r="F58" s="42"/>
      <c r="G58" s="151"/>
      <c r="H58" s="43">
        <f>SUM(H56:H57)</f>
        <v>0</v>
      </c>
      <c r="I58" s="233"/>
      <c r="J58" s="234"/>
    </row>
    <row r="59" spans="1:10" s="10" customFormat="1" ht="9.9499999999999993" customHeight="1" x14ac:dyDescent="0.25">
      <c r="A59" s="198"/>
      <c r="B59" s="199"/>
      <c r="C59" s="199"/>
      <c r="D59" s="199"/>
      <c r="E59" s="199"/>
      <c r="F59" s="199"/>
      <c r="G59" s="199"/>
      <c r="H59" s="199"/>
      <c r="I59" s="199"/>
      <c r="J59" s="200"/>
    </row>
    <row r="60" spans="1:10" s="10" customFormat="1" ht="18" customHeight="1" x14ac:dyDescent="0.25">
      <c r="A60" s="207" t="s">
        <v>58</v>
      </c>
      <c r="B60" s="208"/>
      <c r="C60" s="55"/>
      <c r="D60" s="153" t="s">
        <v>30</v>
      </c>
      <c r="E60" s="36" t="s">
        <v>31</v>
      </c>
      <c r="F60" s="153" t="s">
        <v>13</v>
      </c>
      <c r="G60" s="153" t="s">
        <v>32</v>
      </c>
      <c r="H60" s="37" t="s">
        <v>17</v>
      </c>
      <c r="I60" s="209" t="s">
        <v>18</v>
      </c>
      <c r="J60" s="210"/>
    </row>
    <row r="61" spans="1:10" s="10" customFormat="1" ht="18" customHeight="1" x14ac:dyDescent="0.25">
      <c r="A61" s="229" t="s">
        <v>59</v>
      </c>
      <c r="B61" s="230"/>
      <c r="C61" s="57"/>
      <c r="D61" s="84">
        <v>1</v>
      </c>
      <c r="E61" s="85">
        <v>1</v>
      </c>
      <c r="F61" s="84">
        <v>1</v>
      </c>
      <c r="G61" s="159">
        <v>500</v>
      </c>
      <c r="H61" s="159">
        <v>500</v>
      </c>
      <c r="I61" s="190"/>
      <c r="J61" s="191"/>
    </row>
    <row r="62" spans="1:10" s="10" customFormat="1" ht="18" customHeight="1" x14ac:dyDescent="0.25">
      <c r="A62" s="161" t="s">
        <v>60</v>
      </c>
      <c r="B62" s="162"/>
      <c r="C62" s="57"/>
      <c r="D62" s="27"/>
      <c r="E62" s="28"/>
      <c r="F62" s="45"/>
      <c r="G62" s="150"/>
      <c r="H62" s="41"/>
      <c r="I62" s="190"/>
      <c r="J62" s="191"/>
    </row>
    <row r="63" spans="1:10" s="10" customFormat="1" ht="18" customHeight="1" x14ac:dyDescent="0.25">
      <c r="A63" s="231" t="s">
        <v>28</v>
      </c>
      <c r="B63" s="232"/>
      <c r="C63" s="33"/>
      <c r="D63" s="34"/>
      <c r="E63" s="34"/>
      <c r="F63" s="42"/>
      <c r="G63" s="157"/>
      <c r="H63" s="43">
        <f>SUM(H61:H62)</f>
        <v>500</v>
      </c>
      <c r="I63" s="237"/>
      <c r="J63" s="238"/>
    </row>
    <row r="64" spans="1:10" s="10" customFormat="1" ht="9.9499999999999993" customHeight="1" x14ac:dyDescent="0.25">
      <c r="A64" s="239"/>
      <c r="B64" s="240"/>
      <c r="C64" s="240"/>
      <c r="D64" s="240"/>
      <c r="E64" s="240"/>
      <c r="F64" s="240"/>
      <c r="G64" s="240"/>
      <c r="H64" s="240"/>
      <c r="I64" s="240"/>
      <c r="J64" s="241"/>
    </row>
    <row r="65" spans="1:10" s="10" customFormat="1" ht="18" customHeight="1" x14ac:dyDescent="0.25">
      <c r="A65" s="207" t="s">
        <v>61</v>
      </c>
      <c r="B65" s="208"/>
      <c r="C65" s="57"/>
      <c r="D65" s="55"/>
      <c r="E65" s="56"/>
      <c r="F65" s="58" t="s">
        <v>62</v>
      </c>
      <c r="G65" s="59" t="s">
        <v>63</v>
      </c>
      <c r="H65" s="60" t="s">
        <v>17</v>
      </c>
      <c r="I65" s="209" t="s">
        <v>18</v>
      </c>
      <c r="J65" s="210"/>
    </row>
    <row r="66" spans="1:10" s="10" customFormat="1" ht="18" customHeight="1" x14ac:dyDescent="0.25">
      <c r="A66" s="161" t="s">
        <v>64</v>
      </c>
      <c r="B66" s="162"/>
      <c r="C66" s="57"/>
      <c r="D66" s="55"/>
      <c r="E66" s="56"/>
      <c r="F66" s="61">
        <v>0.08</v>
      </c>
      <c r="G66" s="160">
        <f>H27+H32+H43+H53</f>
        <v>19800</v>
      </c>
      <c r="H66" s="62">
        <f>G66*F66</f>
        <v>1584</v>
      </c>
      <c r="I66" s="163"/>
      <c r="J66" s="164"/>
    </row>
    <row r="67" spans="1:10" s="10" customFormat="1" ht="18" customHeight="1" x14ac:dyDescent="0.25">
      <c r="A67" s="161" t="s">
        <v>65</v>
      </c>
      <c r="B67" s="162"/>
      <c r="C67" s="57"/>
      <c r="D67" s="55"/>
      <c r="E67" s="56"/>
      <c r="F67" s="61">
        <v>0.06</v>
      </c>
      <c r="G67" s="160">
        <f>G66+H66+H63+H58+I17</f>
        <v>21884</v>
      </c>
      <c r="H67" s="62">
        <f>G67*F67</f>
        <v>1313.04</v>
      </c>
      <c r="I67" s="163"/>
      <c r="J67" s="164"/>
    </row>
    <row r="68" spans="1:10" s="10" customFormat="1" ht="18" customHeight="1" thickBot="1" x14ac:dyDescent="0.3">
      <c r="A68" s="165" t="s">
        <v>28</v>
      </c>
      <c r="B68" s="166"/>
      <c r="C68" s="63"/>
      <c r="D68" s="64"/>
      <c r="E68" s="64"/>
      <c r="F68" s="65"/>
      <c r="G68" s="66"/>
      <c r="H68" s="67">
        <f>SUM(H66:H67)</f>
        <v>2897.04</v>
      </c>
      <c r="I68" s="167"/>
      <c r="J68" s="168"/>
    </row>
    <row r="69" spans="1:10" s="10" customFormat="1" ht="9.9499999999999993" customHeight="1" thickBot="1" x14ac:dyDescent="0.3">
      <c r="A69" s="68"/>
      <c r="B69" s="69"/>
      <c r="C69" s="70"/>
      <c r="D69" s="71"/>
      <c r="E69" s="71"/>
      <c r="F69" s="72"/>
      <c r="G69" s="73"/>
      <c r="H69" s="74"/>
      <c r="I69" s="73"/>
      <c r="J69" s="75"/>
    </row>
    <row r="70" spans="1:10" s="10" customFormat="1" ht="20.100000000000001" customHeight="1" thickBot="1" x14ac:dyDescent="0.3">
      <c r="B70" s="76"/>
      <c r="G70" s="77" t="s">
        <v>66</v>
      </c>
      <c r="H70" s="78">
        <f>I17+H27+H32+H43+H53+H58+H63+H68</f>
        <v>23197.040000000001</v>
      </c>
    </row>
    <row r="71" spans="1:10" s="6" customFormat="1" ht="18" x14ac:dyDescent="0.3">
      <c r="F71" s="79"/>
      <c r="H71" s="80"/>
    </row>
    <row r="75" spans="1:10" x14ac:dyDescent="0.25">
      <c r="B75" s="82"/>
    </row>
  </sheetData>
  <mergeCells count="111">
    <mergeCell ref="A59:J59"/>
    <mergeCell ref="A65:B65"/>
    <mergeCell ref="I65:J65"/>
    <mergeCell ref="A66:B66"/>
    <mergeCell ref="I66:J66"/>
    <mergeCell ref="A60:B60"/>
    <mergeCell ref="I60:J60"/>
    <mergeCell ref="A61:B61"/>
    <mergeCell ref="I61:J61"/>
    <mergeCell ref="A63:B63"/>
    <mergeCell ref="I63:J63"/>
    <mergeCell ref="A62:B62"/>
    <mergeCell ref="I62:J62"/>
    <mergeCell ref="A64:J64"/>
    <mergeCell ref="A52:B52"/>
    <mergeCell ref="I52:J52"/>
    <mergeCell ref="A56:B56"/>
    <mergeCell ref="I56:J56"/>
    <mergeCell ref="A58:B58"/>
    <mergeCell ref="I58:J58"/>
    <mergeCell ref="A53:B53"/>
    <mergeCell ref="I53:J53"/>
    <mergeCell ref="A55:B55"/>
    <mergeCell ref="I55:J55"/>
    <mergeCell ref="A54:J54"/>
    <mergeCell ref="A57:B57"/>
    <mergeCell ref="I57:J57"/>
    <mergeCell ref="A50:B50"/>
    <mergeCell ref="A51:B51"/>
    <mergeCell ref="I51:J51"/>
    <mergeCell ref="A46:B46"/>
    <mergeCell ref="I46:J46"/>
    <mergeCell ref="A47:B47"/>
    <mergeCell ref="I47:J47"/>
    <mergeCell ref="A48:B48"/>
    <mergeCell ref="I48:J48"/>
    <mergeCell ref="I50:J50"/>
    <mergeCell ref="A35:B35"/>
    <mergeCell ref="I35:J35"/>
    <mergeCell ref="A36:B36"/>
    <mergeCell ref="I36:J36"/>
    <mergeCell ref="A37:B37"/>
    <mergeCell ref="I37:J37"/>
    <mergeCell ref="A32:B32"/>
    <mergeCell ref="A49:B49"/>
    <mergeCell ref="I49:J49"/>
    <mergeCell ref="A43:B43"/>
    <mergeCell ref="I43:J43"/>
    <mergeCell ref="A45:B45"/>
    <mergeCell ref="I45:J45"/>
    <mergeCell ref="A38:B38"/>
    <mergeCell ref="A39:B39"/>
    <mergeCell ref="A40:B40"/>
    <mergeCell ref="A41:B41"/>
    <mergeCell ref="I38:J38"/>
    <mergeCell ref="I39:J39"/>
    <mergeCell ref="A42:B42"/>
    <mergeCell ref="A44:J44"/>
    <mergeCell ref="I32:J32"/>
    <mergeCell ref="A34:B34"/>
    <mergeCell ref="I34:J34"/>
    <mergeCell ref="A29:B29"/>
    <mergeCell ref="C29:D29"/>
    <mergeCell ref="I29:J29"/>
    <mergeCell ref="A30:B30"/>
    <mergeCell ref="C30:D30"/>
    <mergeCell ref="I30:J30"/>
    <mergeCell ref="A31:B31"/>
    <mergeCell ref="C31:D31"/>
    <mergeCell ref="I31:J31"/>
    <mergeCell ref="C32:D32"/>
    <mergeCell ref="A33:J33"/>
    <mergeCell ref="A27:B27"/>
    <mergeCell ref="I27:J27"/>
    <mergeCell ref="A26:B26"/>
    <mergeCell ref="I26:J26"/>
    <mergeCell ref="A28:J28"/>
    <mergeCell ref="A23:B23"/>
    <mergeCell ref="I23:J23"/>
    <mergeCell ref="A25:B25"/>
    <mergeCell ref="A19:B19"/>
    <mergeCell ref="I19:J19"/>
    <mergeCell ref="A20:B20"/>
    <mergeCell ref="I20:J20"/>
    <mergeCell ref="A21:B21"/>
    <mergeCell ref="I21:J21"/>
    <mergeCell ref="A24:B24"/>
    <mergeCell ref="A67:B67"/>
    <mergeCell ref="I67:J67"/>
    <mergeCell ref="A68:B68"/>
    <mergeCell ref="I68:J68"/>
    <mergeCell ref="C1:I2"/>
    <mergeCell ref="B3:E3"/>
    <mergeCell ref="H3:J3"/>
    <mergeCell ref="B4:C4"/>
    <mergeCell ref="B5:C5"/>
    <mergeCell ref="A6:J6"/>
    <mergeCell ref="A13:B13"/>
    <mergeCell ref="A14:B14"/>
    <mergeCell ref="A15:B15"/>
    <mergeCell ref="A16:B16"/>
    <mergeCell ref="A17:B17"/>
    <mergeCell ref="A18:J18"/>
    <mergeCell ref="A7:B7"/>
    <mergeCell ref="A8:B8"/>
    <mergeCell ref="A9:B9"/>
    <mergeCell ref="A10:B10"/>
    <mergeCell ref="A11:B11"/>
    <mergeCell ref="A12:B12"/>
    <mergeCell ref="A22:B22"/>
    <mergeCell ref="I22:J22"/>
  </mergeCells>
  <phoneticPr fontId="3" type="noConversion"/>
  <pageMargins left="0.7" right="0.7" top="0.75" bottom="0.75" header="0.3" footer="0.3"/>
  <pageSetup paperSize="9" scale="54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zoomScale="70" zoomScaleNormal="70" workbookViewId="0">
      <selection activeCell="E15" sqref="E15"/>
    </sheetView>
  </sheetViews>
  <sheetFormatPr defaultColWidth="9" defaultRowHeight="14.25" x14ac:dyDescent="0.25"/>
  <cols>
    <col min="1" max="1" width="11.875" style="81" customWidth="1"/>
    <col min="2" max="2" width="10.125" style="81" customWidth="1"/>
    <col min="3" max="3" width="28.5" style="81" bestFit="1" customWidth="1"/>
    <col min="4" max="4" width="14.875" style="81" customWidth="1"/>
    <col min="5" max="5" width="11.875" style="81" customWidth="1"/>
    <col min="6" max="6" width="9.625" style="81" customWidth="1"/>
    <col min="7" max="7" width="10.375" style="81" customWidth="1"/>
    <col min="8" max="8" width="11.875" style="83" customWidth="1"/>
    <col min="9" max="9" width="11.875" style="81" customWidth="1"/>
    <col min="10" max="10" width="26.625" style="81" bestFit="1" customWidth="1"/>
    <col min="11" max="16384" width="9" style="81"/>
  </cols>
  <sheetData>
    <row r="1" spans="1:10" s="4" customFormat="1" ht="30" customHeight="1" x14ac:dyDescent="0.25">
      <c r="A1" s="1"/>
      <c r="B1" s="2"/>
      <c r="C1" s="169" t="s">
        <v>150</v>
      </c>
      <c r="D1" s="169"/>
      <c r="E1" s="169"/>
      <c r="F1" s="169"/>
      <c r="G1" s="169"/>
      <c r="H1" s="169"/>
      <c r="I1" s="169"/>
      <c r="J1" s="3"/>
    </row>
    <row r="2" spans="1:10" s="6" customFormat="1" ht="30" customHeight="1" thickBot="1" x14ac:dyDescent="0.35">
      <c r="A2" s="5"/>
      <c r="B2" s="5"/>
      <c r="C2" s="169"/>
      <c r="D2" s="169"/>
      <c r="E2" s="169"/>
      <c r="F2" s="169"/>
      <c r="G2" s="169"/>
      <c r="H2" s="169"/>
      <c r="I2" s="169"/>
    </row>
    <row r="3" spans="1:10" s="10" customFormat="1" ht="18" customHeight="1" x14ac:dyDescent="0.25">
      <c r="A3" s="7" t="s">
        <v>0</v>
      </c>
      <c r="B3" s="170"/>
      <c r="C3" s="171"/>
      <c r="D3" s="171"/>
      <c r="E3" s="172"/>
      <c r="F3" s="8"/>
      <c r="G3" s="9" t="s">
        <v>1</v>
      </c>
      <c r="H3" s="173" t="s">
        <v>151</v>
      </c>
      <c r="I3" s="174"/>
      <c r="J3" s="175"/>
    </row>
    <row r="4" spans="1:10" s="10" customFormat="1" ht="18" customHeight="1" x14ac:dyDescent="0.25">
      <c r="A4" s="11" t="s">
        <v>2</v>
      </c>
      <c r="B4" s="176"/>
      <c r="C4" s="176"/>
      <c r="D4" s="12" t="s">
        <v>3</v>
      </c>
      <c r="E4" s="13"/>
      <c r="F4" s="8"/>
      <c r="G4" s="14" t="s">
        <v>4</v>
      </c>
      <c r="H4" s="15" t="s">
        <v>152</v>
      </c>
      <c r="I4" s="16" t="s">
        <v>5</v>
      </c>
      <c r="J4" s="17" t="s">
        <v>153</v>
      </c>
    </row>
    <row r="5" spans="1:10" s="10" customFormat="1" ht="18" customHeight="1" thickBot="1" x14ac:dyDescent="0.3">
      <c r="A5" s="18" t="s">
        <v>6</v>
      </c>
      <c r="B5" s="177"/>
      <c r="C5" s="177"/>
      <c r="D5" s="19" t="s">
        <v>7</v>
      </c>
      <c r="E5" s="20"/>
      <c r="F5" s="8"/>
      <c r="G5" s="18" t="s">
        <v>8</v>
      </c>
      <c r="H5" s="21">
        <v>1</v>
      </c>
      <c r="I5" s="22" t="s">
        <v>9</v>
      </c>
      <c r="J5" s="158">
        <v>26</v>
      </c>
    </row>
    <row r="6" spans="1:10" s="10" customFormat="1" ht="9.9499999999999993" customHeight="1" thickBot="1" x14ac:dyDescent="0.3">
      <c r="A6" s="178"/>
      <c r="B6" s="178"/>
      <c r="C6" s="178"/>
      <c r="D6" s="178"/>
      <c r="E6" s="178"/>
      <c r="F6" s="178"/>
      <c r="G6" s="178"/>
      <c r="H6" s="178"/>
      <c r="I6" s="178"/>
      <c r="J6" s="178"/>
    </row>
    <row r="7" spans="1:10" s="10" customFormat="1" ht="18" customHeight="1" x14ac:dyDescent="0.25">
      <c r="A7" s="188" t="s">
        <v>10</v>
      </c>
      <c r="B7" s="189"/>
      <c r="C7" s="23" t="s">
        <v>11</v>
      </c>
      <c r="D7" s="24" t="s">
        <v>12</v>
      </c>
      <c r="E7" s="24" t="s">
        <v>13</v>
      </c>
      <c r="F7" s="24" t="s">
        <v>14</v>
      </c>
      <c r="G7" s="24" t="s">
        <v>15</v>
      </c>
      <c r="H7" s="24" t="s">
        <v>16</v>
      </c>
      <c r="I7" s="25" t="s">
        <v>17</v>
      </c>
      <c r="J7" s="26" t="s">
        <v>18</v>
      </c>
    </row>
    <row r="8" spans="1:10" s="10" customFormat="1" ht="18" customHeight="1" x14ac:dyDescent="0.25">
      <c r="A8" s="179" t="s">
        <v>19</v>
      </c>
      <c r="B8" s="180"/>
      <c r="C8" s="27"/>
      <c r="D8" s="27"/>
      <c r="E8" s="28"/>
      <c r="F8" s="28"/>
      <c r="G8" s="84">
        <v>0</v>
      </c>
      <c r="H8" s="29">
        <f>G8*0.8</f>
        <v>0</v>
      </c>
      <c r="I8" s="30">
        <f>E8*F8*H8</f>
        <v>0</v>
      </c>
      <c r="J8" s="31" t="s">
        <v>20</v>
      </c>
    </row>
    <row r="9" spans="1:10" s="10" customFormat="1" ht="18" customHeight="1" x14ac:dyDescent="0.25">
      <c r="A9" s="179" t="s">
        <v>21</v>
      </c>
      <c r="B9" s="180"/>
      <c r="C9" s="27"/>
      <c r="D9" s="27"/>
      <c r="E9" s="28"/>
      <c r="F9" s="28"/>
      <c r="G9" s="84">
        <v>0</v>
      </c>
      <c r="H9" s="29">
        <f t="shared" ref="H9:H16" si="0">G9*0.8</f>
        <v>0</v>
      </c>
      <c r="I9" s="30">
        <f t="shared" ref="I9:I16" si="1">E9*F9*H9</f>
        <v>0</v>
      </c>
      <c r="J9" s="31"/>
    </row>
    <row r="10" spans="1:10" s="10" customFormat="1" ht="18" customHeight="1" x14ac:dyDescent="0.25">
      <c r="A10" s="179" t="s">
        <v>22</v>
      </c>
      <c r="B10" s="180"/>
      <c r="C10" s="27"/>
      <c r="D10" s="27"/>
      <c r="E10" s="28"/>
      <c r="F10" s="28"/>
      <c r="G10" s="84">
        <v>0</v>
      </c>
      <c r="H10" s="29">
        <f t="shared" si="0"/>
        <v>0</v>
      </c>
      <c r="I10" s="30">
        <f t="shared" si="1"/>
        <v>0</v>
      </c>
      <c r="J10" s="31"/>
    </row>
    <row r="11" spans="1:10" s="10" customFormat="1" ht="18" customHeight="1" x14ac:dyDescent="0.25">
      <c r="A11" s="179" t="s">
        <v>23</v>
      </c>
      <c r="B11" s="180"/>
      <c r="C11" s="27"/>
      <c r="D11" s="27"/>
      <c r="E11" s="28"/>
      <c r="F11" s="28"/>
      <c r="G11" s="84">
        <v>0</v>
      </c>
      <c r="H11" s="29">
        <f t="shared" si="0"/>
        <v>0</v>
      </c>
      <c r="I11" s="30">
        <f t="shared" si="1"/>
        <v>0</v>
      </c>
      <c r="J11" s="31"/>
    </row>
    <row r="12" spans="1:10" s="10" customFormat="1" ht="18" customHeight="1" x14ac:dyDescent="0.25">
      <c r="A12" s="179" t="s">
        <v>24</v>
      </c>
      <c r="B12" s="180"/>
      <c r="C12" s="27"/>
      <c r="D12" s="27"/>
      <c r="E12" s="28"/>
      <c r="F12" s="28"/>
      <c r="G12" s="84">
        <v>0</v>
      </c>
      <c r="H12" s="29">
        <f t="shared" si="0"/>
        <v>0</v>
      </c>
      <c r="I12" s="30">
        <f t="shared" si="1"/>
        <v>0</v>
      </c>
      <c r="J12" s="31"/>
    </row>
    <row r="13" spans="1:10" s="10" customFormat="1" ht="18" customHeight="1" x14ac:dyDescent="0.25">
      <c r="A13" s="179" t="s">
        <v>25</v>
      </c>
      <c r="B13" s="180"/>
      <c r="C13" s="27"/>
      <c r="D13" s="27"/>
      <c r="E13" s="28"/>
      <c r="F13" s="28"/>
      <c r="G13" s="84">
        <v>0</v>
      </c>
      <c r="H13" s="29">
        <f t="shared" si="0"/>
        <v>0</v>
      </c>
      <c r="I13" s="30">
        <f t="shared" si="1"/>
        <v>0</v>
      </c>
      <c r="J13" s="31"/>
    </row>
    <row r="14" spans="1:10" s="10" customFormat="1" ht="18" customHeight="1" x14ac:dyDescent="0.25">
      <c r="A14" s="179" t="s">
        <v>26</v>
      </c>
      <c r="B14" s="180"/>
      <c r="C14" s="27"/>
      <c r="D14" s="27"/>
      <c r="E14" s="28"/>
      <c r="F14" s="28"/>
      <c r="G14" s="84">
        <v>0</v>
      </c>
      <c r="H14" s="29">
        <f t="shared" si="0"/>
        <v>0</v>
      </c>
      <c r="I14" s="30">
        <f t="shared" si="1"/>
        <v>0</v>
      </c>
      <c r="J14" s="31"/>
    </row>
    <row r="15" spans="1:10" s="10" customFormat="1" ht="18" customHeight="1" x14ac:dyDescent="0.25">
      <c r="A15" s="179" t="s">
        <v>27</v>
      </c>
      <c r="B15" s="180"/>
      <c r="C15" s="27"/>
      <c r="D15" s="27"/>
      <c r="E15" s="28"/>
      <c r="F15" s="28"/>
      <c r="G15" s="84">
        <v>0</v>
      </c>
      <c r="H15" s="29">
        <f t="shared" si="0"/>
        <v>0</v>
      </c>
      <c r="I15" s="30">
        <f t="shared" si="1"/>
        <v>0</v>
      </c>
      <c r="J15" s="31"/>
    </row>
    <row r="16" spans="1:10" s="10" customFormat="1" ht="18" customHeight="1" x14ac:dyDescent="0.25">
      <c r="A16" s="181"/>
      <c r="B16" s="182"/>
      <c r="C16" s="32"/>
      <c r="D16" s="32"/>
      <c r="E16" s="28"/>
      <c r="F16" s="28"/>
      <c r="G16" s="84">
        <v>0</v>
      </c>
      <c r="H16" s="29">
        <f t="shared" si="0"/>
        <v>0</v>
      </c>
      <c r="I16" s="30">
        <f t="shared" si="1"/>
        <v>0</v>
      </c>
      <c r="J16" s="31"/>
    </row>
    <row r="17" spans="1:10" s="10" customFormat="1" ht="18" customHeight="1" x14ac:dyDescent="0.25">
      <c r="A17" s="183" t="s">
        <v>28</v>
      </c>
      <c r="B17" s="184"/>
      <c r="C17" s="33"/>
      <c r="D17" s="34"/>
      <c r="E17" s="35">
        <f>SUM(E8:E16)</f>
        <v>0</v>
      </c>
      <c r="F17" s="35">
        <f t="shared" ref="F17:H17" si="2">SUM(F8:F16)</f>
        <v>0</v>
      </c>
      <c r="G17" s="35">
        <f t="shared" si="2"/>
        <v>0</v>
      </c>
      <c r="H17" s="35">
        <f t="shared" si="2"/>
        <v>0</v>
      </c>
      <c r="I17" s="35">
        <f>SUM(I8:I16)</f>
        <v>0</v>
      </c>
      <c r="J17" s="149"/>
    </row>
    <row r="18" spans="1:10" s="10" customFormat="1" ht="9.9499999999999993" customHeight="1" x14ac:dyDescent="0.25">
      <c r="A18" s="185"/>
      <c r="B18" s="186"/>
      <c r="C18" s="186"/>
      <c r="D18" s="186"/>
      <c r="E18" s="186"/>
      <c r="F18" s="186"/>
      <c r="G18" s="186"/>
      <c r="H18" s="186"/>
      <c r="I18" s="186"/>
      <c r="J18" s="187"/>
    </row>
    <row r="19" spans="1:10" s="10" customFormat="1" ht="18" customHeight="1" x14ac:dyDescent="0.25">
      <c r="A19" s="203" t="s">
        <v>149</v>
      </c>
      <c r="B19" s="204"/>
      <c r="C19" s="146" t="s">
        <v>29</v>
      </c>
      <c r="D19" s="146" t="s">
        <v>30</v>
      </c>
      <c r="E19" s="36" t="s">
        <v>31</v>
      </c>
      <c r="F19" s="146" t="s">
        <v>13</v>
      </c>
      <c r="G19" s="146" t="s">
        <v>32</v>
      </c>
      <c r="H19" s="37" t="s">
        <v>17</v>
      </c>
      <c r="I19" s="205" t="s">
        <v>18</v>
      </c>
      <c r="J19" s="206"/>
    </row>
    <row r="20" spans="1:10" s="10" customFormat="1" ht="18" customHeight="1" x14ac:dyDescent="0.25">
      <c r="A20" s="201" t="s">
        <v>139</v>
      </c>
      <c r="B20" s="202"/>
      <c r="C20" s="38" t="s">
        <v>140</v>
      </c>
      <c r="D20" s="39"/>
      <c r="E20" s="39"/>
      <c r="F20" s="40"/>
      <c r="G20" s="144"/>
      <c r="H20" s="41">
        <f>D20*E20*G20</f>
        <v>0</v>
      </c>
      <c r="I20" s="190"/>
      <c r="J20" s="191"/>
    </row>
    <row r="21" spans="1:10" s="10" customFormat="1" ht="18" customHeight="1" x14ac:dyDescent="0.25">
      <c r="A21" s="179" t="s">
        <v>145</v>
      </c>
      <c r="B21" s="180"/>
      <c r="C21" s="38" t="s">
        <v>141</v>
      </c>
      <c r="D21" s="39"/>
      <c r="E21" s="39"/>
      <c r="F21" s="40"/>
      <c r="G21" s="147"/>
      <c r="H21" s="41">
        <f>D21*E21*G21</f>
        <v>0</v>
      </c>
      <c r="I21" s="190"/>
      <c r="J21" s="191"/>
    </row>
    <row r="22" spans="1:10" s="10" customFormat="1" ht="18" customHeight="1" x14ac:dyDescent="0.25">
      <c r="A22" s="179" t="s">
        <v>146</v>
      </c>
      <c r="B22" s="180"/>
      <c r="C22" s="38" t="s">
        <v>142</v>
      </c>
      <c r="D22" s="39"/>
      <c r="E22" s="39"/>
      <c r="F22" s="40"/>
      <c r="G22" s="147"/>
      <c r="H22" s="41">
        <f>D22*E22*G22</f>
        <v>0</v>
      </c>
      <c r="I22" s="190"/>
      <c r="J22" s="191"/>
    </row>
    <row r="23" spans="1:10" s="10" customFormat="1" ht="18" customHeight="1" x14ac:dyDescent="0.25">
      <c r="A23" s="201" t="s">
        <v>147</v>
      </c>
      <c r="B23" s="202"/>
      <c r="C23" s="38" t="s">
        <v>143</v>
      </c>
      <c r="D23" s="39">
        <v>2</v>
      </c>
      <c r="E23" s="39"/>
      <c r="F23" s="40">
        <v>11</v>
      </c>
      <c r="G23" s="147">
        <v>250</v>
      </c>
      <c r="H23" s="41">
        <f>G23*F23*D23</f>
        <v>5500</v>
      </c>
      <c r="I23" s="190" t="s">
        <v>159</v>
      </c>
      <c r="J23" s="191"/>
    </row>
    <row r="24" spans="1:10" s="10" customFormat="1" ht="18" customHeight="1" x14ac:dyDescent="0.25">
      <c r="A24" s="179" t="s">
        <v>148</v>
      </c>
      <c r="B24" s="180"/>
      <c r="C24" s="38" t="s">
        <v>143</v>
      </c>
      <c r="D24" s="39">
        <v>1</v>
      </c>
      <c r="E24" s="39"/>
      <c r="F24" s="40">
        <v>1</v>
      </c>
      <c r="G24" s="156">
        <v>600</v>
      </c>
      <c r="H24" s="41">
        <f t="shared" ref="H24:H25" si="3">G24*F24</f>
        <v>600</v>
      </c>
      <c r="I24" s="154" t="s">
        <v>156</v>
      </c>
      <c r="J24" s="155"/>
    </row>
    <row r="25" spans="1:10" s="10" customFormat="1" ht="18" customHeight="1" x14ac:dyDescent="0.25">
      <c r="A25" s="179" t="s">
        <v>148</v>
      </c>
      <c r="B25" s="180"/>
      <c r="C25" s="38" t="s">
        <v>143</v>
      </c>
      <c r="D25" s="39">
        <v>1</v>
      </c>
      <c r="E25" s="39"/>
      <c r="F25" s="40">
        <v>1</v>
      </c>
      <c r="G25" s="156">
        <v>600</v>
      </c>
      <c r="H25" s="41">
        <f t="shared" si="3"/>
        <v>600</v>
      </c>
      <c r="I25" s="154" t="s">
        <v>157</v>
      </c>
      <c r="J25" s="155"/>
    </row>
    <row r="26" spans="1:10" s="10" customFormat="1" ht="18" customHeight="1" x14ac:dyDescent="0.25">
      <c r="A26" s="179" t="s">
        <v>148</v>
      </c>
      <c r="B26" s="180"/>
      <c r="C26" s="38" t="s">
        <v>144</v>
      </c>
      <c r="D26" s="39">
        <v>1</v>
      </c>
      <c r="E26" s="39"/>
      <c r="F26" s="40">
        <v>1</v>
      </c>
      <c r="G26" s="147">
        <v>1600</v>
      </c>
      <c r="H26" s="41">
        <f>G26*F26</f>
        <v>1600</v>
      </c>
      <c r="I26" s="196" t="s">
        <v>158</v>
      </c>
      <c r="J26" s="197"/>
    </row>
    <row r="27" spans="1:10" s="10" customFormat="1" ht="18" customHeight="1" x14ac:dyDescent="0.25">
      <c r="A27" s="192" t="s">
        <v>28</v>
      </c>
      <c r="B27" s="193"/>
      <c r="C27" s="33"/>
      <c r="D27" s="34"/>
      <c r="E27" s="34"/>
      <c r="F27" s="42"/>
      <c r="G27" s="148"/>
      <c r="H27" s="43">
        <f>SUM(H20:H26)</f>
        <v>8300</v>
      </c>
      <c r="I27" s="194"/>
      <c r="J27" s="195"/>
    </row>
    <row r="28" spans="1:10" s="44" customFormat="1" ht="9.9499999999999993" customHeight="1" x14ac:dyDescent="0.25">
      <c r="A28" s="198"/>
      <c r="B28" s="199"/>
      <c r="C28" s="199"/>
      <c r="D28" s="199"/>
      <c r="E28" s="199"/>
      <c r="F28" s="199"/>
      <c r="G28" s="199"/>
      <c r="H28" s="199"/>
      <c r="I28" s="199"/>
      <c r="J28" s="200"/>
    </row>
    <row r="29" spans="1:10" s="10" customFormat="1" ht="18" customHeight="1" x14ac:dyDescent="0.25">
      <c r="A29" s="207" t="s">
        <v>33</v>
      </c>
      <c r="B29" s="208"/>
      <c r="C29" s="209" t="s">
        <v>34</v>
      </c>
      <c r="D29" s="209"/>
      <c r="E29" s="36" t="s">
        <v>31</v>
      </c>
      <c r="F29" s="146" t="s">
        <v>35</v>
      </c>
      <c r="G29" s="146" t="s">
        <v>32</v>
      </c>
      <c r="H29" s="37" t="s">
        <v>17</v>
      </c>
      <c r="I29" s="209" t="s">
        <v>18</v>
      </c>
      <c r="J29" s="210"/>
    </row>
    <row r="30" spans="1:10" s="10" customFormat="1" ht="18" customHeight="1" x14ac:dyDescent="0.25">
      <c r="A30" s="211" t="s">
        <v>36</v>
      </c>
      <c r="B30" s="212"/>
      <c r="C30" s="213"/>
      <c r="D30" s="214"/>
      <c r="E30" s="28"/>
      <c r="F30" s="45"/>
      <c r="G30" s="144"/>
      <c r="H30" s="41">
        <f>E30*F30*G30</f>
        <v>0</v>
      </c>
      <c r="I30" s="190"/>
      <c r="J30" s="191"/>
    </row>
    <row r="31" spans="1:10" s="10" customFormat="1" ht="18" customHeight="1" x14ac:dyDescent="0.25">
      <c r="A31" s="215" t="s">
        <v>37</v>
      </c>
      <c r="B31" s="216"/>
      <c r="C31" s="213"/>
      <c r="D31" s="214"/>
      <c r="E31" s="28"/>
      <c r="F31" s="45"/>
      <c r="G31" s="147"/>
      <c r="H31" s="41">
        <f>E31*F31*G31</f>
        <v>0</v>
      </c>
      <c r="I31" s="190"/>
      <c r="J31" s="191"/>
    </row>
    <row r="32" spans="1:10" s="10" customFormat="1" ht="18" customHeight="1" x14ac:dyDescent="0.25">
      <c r="A32" s="192" t="s">
        <v>28</v>
      </c>
      <c r="B32" s="193"/>
      <c r="C32" s="217"/>
      <c r="D32" s="217"/>
      <c r="E32" s="34"/>
      <c r="F32" s="42"/>
      <c r="G32" s="148"/>
      <c r="H32" s="43">
        <f>SUM(H30:H31)</f>
        <v>0</v>
      </c>
      <c r="I32" s="194"/>
      <c r="J32" s="195"/>
    </row>
    <row r="33" spans="1:10" s="44" customFormat="1" ht="9.9499999999999993" customHeight="1" x14ac:dyDescent="0.25">
      <c r="A33" s="198"/>
      <c r="B33" s="199"/>
      <c r="C33" s="199"/>
      <c r="D33" s="199"/>
      <c r="E33" s="199"/>
      <c r="F33" s="199"/>
      <c r="G33" s="199"/>
      <c r="H33" s="199"/>
      <c r="I33" s="199"/>
      <c r="J33" s="200"/>
    </row>
    <row r="34" spans="1:10" s="10" customFormat="1" ht="18" customHeight="1" x14ac:dyDescent="0.25">
      <c r="A34" s="207" t="s">
        <v>38</v>
      </c>
      <c r="B34" s="208"/>
      <c r="C34" s="146" t="s">
        <v>39</v>
      </c>
      <c r="D34" s="146" t="s">
        <v>40</v>
      </c>
      <c r="E34" s="36" t="s">
        <v>41</v>
      </c>
      <c r="F34" s="146" t="s">
        <v>13</v>
      </c>
      <c r="G34" s="146" t="s">
        <v>32</v>
      </c>
      <c r="H34" s="37" t="s">
        <v>17</v>
      </c>
      <c r="I34" s="209" t="s">
        <v>18</v>
      </c>
      <c r="J34" s="210"/>
    </row>
    <row r="35" spans="1:10" s="10" customFormat="1" ht="18" customHeight="1" x14ac:dyDescent="0.25">
      <c r="A35" s="211" t="s">
        <v>42</v>
      </c>
      <c r="B35" s="212"/>
      <c r="C35" s="27" t="s">
        <v>152</v>
      </c>
      <c r="D35" s="27" t="s">
        <v>154</v>
      </c>
      <c r="E35" s="85">
        <v>2</v>
      </c>
      <c r="F35" s="45">
        <v>26</v>
      </c>
      <c r="G35" s="144">
        <v>300</v>
      </c>
      <c r="H35" s="47">
        <f>G35*F35</f>
        <v>7800</v>
      </c>
      <c r="I35" s="190" t="s">
        <v>155</v>
      </c>
      <c r="J35" s="191"/>
    </row>
    <row r="36" spans="1:10" s="10" customFormat="1" ht="18" customHeight="1" x14ac:dyDescent="0.25">
      <c r="A36" s="211" t="s">
        <v>43</v>
      </c>
      <c r="B36" s="212"/>
      <c r="C36" s="27"/>
      <c r="D36" s="27"/>
      <c r="E36" s="85">
        <v>0</v>
      </c>
      <c r="F36" s="45"/>
      <c r="G36" s="144">
        <v>0</v>
      </c>
      <c r="H36" s="47"/>
      <c r="I36" s="190"/>
      <c r="J36" s="191"/>
    </row>
    <row r="37" spans="1:10" s="10" customFormat="1" ht="18" customHeight="1" x14ac:dyDescent="0.25">
      <c r="A37" s="211" t="s">
        <v>44</v>
      </c>
      <c r="B37" s="212"/>
      <c r="C37" s="27"/>
      <c r="D37" s="27"/>
      <c r="E37" s="85">
        <v>0</v>
      </c>
      <c r="F37" s="45"/>
      <c r="G37" s="144">
        <v>0</v>
      </c>
      <c r="H37" s="47"/>
      <c r="I37" s="190"/>
      <c r="J37" s="191"/>
    </row>
    <row r="38" spans="1:10" s="10" customFormat="1" ht="18" customHeight="1" x14ac:dyDescent="0.25">
      <c r="A38" s="211" t="s">
        <v>45</v>
      </c>
      <c r="B38" s="212"/>
      <c r="C38" s="48"/>
      <c r="D38" s="27"/>
      <c r="E38" s="85">
        <v>0</v>
      </c>
      <c r="F38" s="45"/>
      <c r="G38" s="144">
        <v>0</v>
      </c>
      <c r="H38" s="47"/>
      <c r="I38" s="190"/>
      <c r="J38" s="191"/>
    </row>
    <row r="39" spans="1:10" s="10" customFormat="1" ht="18" customHeight="1" x14ac:dyDescent="0.25">
      <c r="A39" s="211" t="s">
        <v>46</v>
      </c>
      <c r="B39" s="212"/>
      <c r="C39" s="38"/>
      <c r="D39" s="49"/>
      <c r="E39" s="85">
        <v>0</v>
      </c>
      <c r="F39" s="40"/>
      <c r="G39" s="144">
        <v>0</v>
      </c>
      <c r="H39" s="41"/>
      <c r="I39" s="163"/>
      <c r="J39" s="164"/>
    </row>
    <row r="40" spans="1:10" s="10" customFormat="1" ht="18" customHeight="1" x14ac:dyDescent="0.25">
      <c r="A40" s="179"/>
      <c r="B40" s="180"/>
      <c r="C40" s="38"/>
      <c r="D40" s="49"/>
      <c r="E40" s="85">
        <v>0</v>
      </c>
      <c r="F40" s="40"/>
      <c r="G40" s="144">
        <v>0</v>
      </c>
      <c r="H40" s="41"/>
      <c r="I40" s="142"/>
      <c r="J40" s="143"/>
    </row>
    <row r="41" spans="1:10" s="10" customFormat="1" ht="18" customHeight="1" x14ac:dyDescent="0.25">
      <c r="A41" s="179"/>
      <c r="B41" s="180"/>
      <c r="C41" s="38"/>
      <c r="D41" s="49"/>
      <c r="E41" s="85">
        <v>0</v>
      </c>
      <c r="F41" s="40"/>
      <c r="G41" s="144">
        <v>0</v>
      </c>
      <c r="H41" s="41"/>
      <c r="I41" s="142"/>
      <c r="J41" s="143"/>
    </row>
    <row r="42" spans="1:10" s="10" customFormat="1" ht="18" customHeight="1" x14ac:dyDescent="0.25">
      <c r="A42" s="179"/>
      <c r="B42" s="180"/>
      <c r="C42" s="38"/>
      <c r="D42" s="49"/>
      <c r="E42" s="85">
        <v>0</v>
      </c>
      <c r="F42" s="40"/>
      <c r="G42" s="144">
        <v>0</v>
      </c>
      <c r="H42" s="41"/>
      <c r="I42" s="142"/>
      <c r="J42" s="143"/>
    </row>
    <row r="43" spans="1:10" s="10" customFormat="1" ht="18" customHeight="1" x14ac:dyDescent="0.25">
      <c r="A43" s="192" t="s">
        <v>28</v>
      </c>
      <c r="B43" s="193"/>
      <c r="C43" s="33"/>
      <c r="D43" s="34"/>
      <c r="E43" s="35">
        <f>SUM(E35:E42)</f>
        <v>2</v>
      </c>
      <c r="F43" s="42"/>
      <c r="G43" s="86">
        <f>SUM(G35:G42)</f>
        <v>300</v>
      </c>
      <c r="H43" s="43">
        <f>SUM(H35:H42)</f>
        <v>7800</v>
      </c>
      <c r="I43" s="194"/>
      <c r="J43" s="195"/>
    </row>
    <row r="44" spans="1:10" s="10" customFormat="1" ht="9.9499999999999993" customHeight="1" x14ac:dyDescent="0.25">
      <c r="A44" s="218"/>
      <c r="B44" s="219"/>
      <c r="C44" s="219"/>
      <c r="D44" s="219"/>
      <c r="E44" s="219"/>
      <c r="F44" s="219"/>
      <c r="G44" s="219"/>
      <c r="H44" s="219"/>
      <c r="I44" s="219"/>
      <c r="J44" s="220"/>
    </row>
    <row r="45" spans="1:10" s="10" customFormat="1" ht="18" customHeight="1" x14ac:dyDescent="0.25">
      <c r="A45" s="207" t="s">
        <v>47</v>
      </c>
      <c r="B45" s="208"/>
      <c r="C45" s="146" t="s">
        <v>48</v>
      </c>
      <c r="D45" s="146" t="s">
        <v>161</v>
      </c>
      <c r="E45" s="36" t="s">
        <v>31</v>
      </c>
      <c r="F45" s="146" t="s">
        <v>13</v>
      </c>
      <c r="G45" s="146" t="s">
        <v>32</v>
      </c>
      <c r="H45" s="37" t="s">
        <v>17</v>
      </c>
      <c r="I45" s="209" t="s">
        <v>18</v>
      </c>
      <c r="J45" s="210"/>
    </row>
    <row r="46" spans="1:10" s="10" customFormat="1" ht="18" customHeight="1" x14ac:dyDescent="0.25">
      <c r="A46" s="221" t="s">
        <v>49</v>
      </c>
      <c r="B46" s="222"/>
      <c r="C46" s="27"/>
      <c r="D46" s="27" t="s">
        <v>162</v>
      </c>
      <c r="E46" s="46" t="s">
        <v>160</v>
      </c>
      <c r="F46" s="84">
        <v>26</v>
      </c>
      <c r="G46" s="144">
        <v>2000</v>
      </c>
      <c r="H46" s="41">
        <v>2000</v>
      </c>
      <c r="I46" s="223"/>
      <c r="J46" s="224"/>
    </row>
    <row r="47" spans="1:10" s="10" customFormat="1" ht="18" customHeight="1" x14ac:dyDescent="0.25">
      <c r="A47" s="221" t="s">
        <v>50</v>
      </c>
      <c r="B47" s="222"/>
      <c r="C47" s="48"/>
      <c r="D47" s="27"/>
      <c r="E47" s="46"/>
      <c r="F47" s="27"/>
      <c r="G47" s="144"/>
      <c r="H47" s="41">
        <v>0</v>
      </c>
      <c r="I47" s="223"/>
      <c r="J47" s="224"/>
    </row>
    <row r="48" spans="1:10" s="10" customFormat="1" ht="18" customHeight="1" x14ac:dyDescent="0.25">
      <c r="A48" s="221" t="s">
        <v>51</v>
      </c>
      <c r="B48" s="222"/>
      <c r="C48" s="48"/>
      <c r="D48" s="27"/>
      <c r="E48" s="46"/>
      <c r="F48" s="27"/>
      <c r="G48" s="144"/>
      <c r="H48" s="41">
        <v>0</v>
      </c>
      <c r="I48" s="223"/>
      <c r="J48" s="224"/>
    </row>
    <row r="49" spans="1:10" s="10" customFormat="1" ht="18" customHeight="1" x14ac:dyDescent="0.25">
      <c r="A49" s="221" t="s">
        <v>52</v>
      </c>
      <c r="B49" s="222"/>
      <c r="C49" s="48"/>
      <c r="D49" s="27"/>
      <c r="E49" s="46"/>
      <c r="F49" s="27"/>
      <c r="G49" s="144"/>
      <c r="H49" s="41">
        <v>0</v>
      </c>
      <c r="I49" s="223"/>
      <c r="J49" s="224"/>
    </row>
    <row r="50" spans="1:10" s="10" customFormat="1" ht="18" customHeight="1" x14ac:dyDescent="0.25">
      <c r="A50" s="221" t="s">
        <v>53</v>
      </c>
      <c r="B50" s="222"/>
      <c r="C50" s="48"/>
      <c r="D50" s="27"/>
      <c r="E50" s="46"/>
      <c r="F50" s="27"/>
      <c r="G50" s="144"/>
      <c r="H50" s="41">
        <v>0</v>
      </c>
      <c r="I50" s="223"/>
      <c r="J50" s="224"/>
    </row>
    <row r="51" spans="1:10" s="10" customFormat="1" ht="18" customHeight="1" x14ac:dyDescent="0.25">
      <c r="A51" s="211" t="s">
        <v>54</v>
      </c>
      <c r="B51" s="212"/>
      <c r="C51" s="50"/>
      <c r="D51" s="51"/>
      <c r="E51" s="51"/>
      <c r="F51" s="52"/>
      <c r="G51" s="53"/>
      <c r="H51" s="41">
        <v>0</v>
      </c>
      <c r="I51" s="225"/>
      <c r="J51" s="226"/>
    </row>
    <row r="52" spans="1:10" s="10" customFormat="1" ht="18" customHeight="1" x14ac:dyDescent="0.25">
      <c r="A52" s="179"/>
      <c r="B52" s="180"/>
      <c r="C52" s="50"/>
      <c r="D52" s="51"/>
      <c r="E52" s="51"/>
      <c r="F52" s="52"/>
      <c r="G52" s="53"/>
      <c r="H52" s="54"/>
      <c r="I52" s="225"/>
      <c r="J52" s="226"/>
    </row>
    <row r="53" spans="1:10" s="10" customFormat="1" ht="18" customHeight="1" x14ac:dyDescent="0.25">
      <c r="A53" s="231" t="s">
        <v>28</v>
      </c>
      <c r="B53" s="232"/>
      <c r="C53" s="33"/>
      <c r="D53" s="34"/>
      <c r="E53" s="34"/>
      <c r="F53" s="42"/>
      <c r="G53" s="148"/>
      <c r="H53" s="43">
        <f>SUM(H46:H52)</f>
        <v>2000</v>
      </c>
      <c r="I53" s="235"/>
      <c r="J53" s="236"/>
    </row>
    <row r="54" spans="1:10" s="10" customFormat="1" ht="9.9499999999999993" customHeight="1" x14ac:dyDescent="0.25">
      <c r="A54" s="198"/>
      <c r="B54" s="199"/>
      <c r="C54" s="199"/>
      <c r="D54" s="199"/>
      <c r="E54" s="199"/>
      <c r="F54" s="199"/>
      <c r="G54" s="199"/>
      <c r="H54" s="199"/>
      <c r="I54" s="199"/>
      <c r="J54" s="200"/>
    </row>
    <row r="55" spans="1:10" s="10" customFormat="1" ht="18" customHeight="1" x14ac:dyDescent="0.25">
      <c r="A55" s="207" t="s">
        <v>55</v>
      </c>
      <c r="B55" s="208"/>
      <c r="C55" s="55"/>
      <c r="D55" s="55"/>
      <c r="E55" s="56"/>
      <c r="F55" s="146" t="s">
        <v>13</v>
      </c>
      <c r="G55" s="146" t="s">
        <v>32</v>
      </c>
      <c r="H55" s="37" t="s">
        <v>17</v>
      </c>
      <c r="I55" s="209" t="s">
        <v>18</v>
      </c>
      <c r="J55" s="210"/>
    </row>
    <row r="56" spans="1:10" s="10" customFormat="1" ht="18" customHeight="1" x14ac:dyDescent="0.25">
      <c r="A56" s="229" t="s">
        <v>56</v>
      </c>
      <c r="B56" s="230"/>
      <c r="C56" s="57"/>
      <c r="D56" s="55"/>
      <c r="E56" s="56"/>
      <c r="F56" s="27"/>
      <c r="G56" s="144"/>
      <c r="H56" s="47"/>
      <c r="I56" s="223"/>
      <c r="J56" s="224"/>
    </row>
    <row r="57" spans="1:10" s="10" customFormat="1" ht="18" customHeight="1" x14ac:dyDescent="0.25">
      <c r="A57" s="215" t="s">
        <v>57</v>
      </c>
      <c r="B57" s="216"/>
      <c r="C57" s="57"/>
      <c r="D57" s="55"/>
      <c r="E57" s="56"/>
      <c r="F57" s="27"/>
      <c r="G57" s="144"/>
      <c r="H57" s="47"/>
      <c r="I57" s="223"/>
      <c r="J57" s="224"/>
    </row>
    <row r="58" spans="1:10" s="10" customFormat="1" ht="20.100000000000001" customHeight="1" x14ac:dyDescent="0.25">
      <c r="A58" s="231" t="s">
        <v>28</v>
      </c>
      <c r="B58" s="232"/>
      <c r="C58" s="33"/>
      <c r="D58" s="34"/>
      <c r="E58" s="34"/>
      <c r="F58" s="42"/>
      <c r="G58" s="148"/>
      <c r="H58" s="43">
        <f>SUM(H56:H57)</f>
        <v>0</v>
      </c>
      <c r="I58" s="233"/>
      <c r="J58" s="234"/>
    </row>
    <row r="59" spans="1:10" s="10" customFormat="1" ht="9.9499999999999993" customHeight="1" x14ac:dyDescent="0.25">
      <c r="A59" s="198"/>
      <c r="B59" s="199"/>
      <c r="C59" s="199"/>
      <c r="D59" s="199"/>
      <c r="E59" s="199"/>
      <c r="F59" s="199"/>
      <c r="G59" s="199"/>
      <c r="H59" s="199"/>
      <c r="I59" s="199"/>
      <c r="J59" s="200"/>
    </row>
    <row r="60" spans="1:10" s="10" customFormat="1" ht="18" customHeight="1" x14ac:dyDescent="0.25">
      <c r="A60" s="207" t="s">
        <v>58</v>
      </c>
      <c r="B60" s="208"/>
      <c r="C60" s="55"/>
      <c r="D60" s="146" t="s">
        <v>30</v>
      </c>
      <c r="E60" s="36" t="s">
        <v>31</v>
      </c>
      <c r="F60" s="146" t="s">
        <v>13</v>
      </c>
      <c r="G60" s="146" t="s">
        <v>32</v>
      </c>
      <c r="H60" s="37" t="s">
        <v>17</v>
      </c>
      <c r="I60" s="209" t="s">
        <v>18</v>
      </c>
      <c r="J60" s="210"/>
    </row>
    <row r="61" spans="1:10" s="10" customFormat="1" ht="18" customHeight="1" x14ac:dyDescent="0.25">
      <c r="A61" s="229" t="s">
        <v>59</v>
      </c>
      <c r="B61" s="230"/>
      <c r="C61" s="57"/>
      <c r="D61" s="84">
        <v>1</v>
      </c>
      <c r="E61" s="85">
        <v>1</v>
      </c>
      <c r="F61" s="84">
        <v>1</v>
      </c>
      <c r="G61" s="159">
        <v>500</v>
      </c>
      <c r="H61" s="159">
        <v>500</v>
      </c>
      <c r="I61" s="190"/>
      <c r="J61" s="191"/>
    </row>
    <row r="62" spans="1:10" s="10" customFormat="1" ht="18" customHeight="1" x14ac:dyDescent="0.25">
      <c r="A62" s="161" t="s">
        <v>60</v>
      </c>
      <c r="B62" s="162"/>
      <c r="C62" s="57"/>
      <c r="D62" s="27"/>
      <c r="E62" s="28"/>
      <c r="F62" s="45"/>
      <c r="G62" s="144"/>
      <c r="H62" s="41"/>
      <c r="I62" s="190"/>
      <c r="J62" s="191"/>
    </row>
    <row r="63" spans="1:10" s="10" customFormat="1" ht="18" customHeight="1" x14ac:dyDescent="0.25">
      <c r="A63" s="231" t="s">
        <v>28</v>
      </c>
      <c r="B63" s="232"/>
      <c r="C63" s="33"/>
      <c r="D63" s="34"/>
      <c r="E63" s="34"/>
      <c r="F63" s="42"/>
      <c r="G63" s="145"/>
      <c r="H63" s="43">
        <f>SUM(H61:H62)</f>
        <v>500</v>
      </c>
      <c r="I63" s="237"/>
      <c r="J63" s="238"/>
    </row>
    <row r="64" spans="1:10" s="10" customFormat="1" ht="9.9499999999999993" customHeight="1" x14ac:dyDescent="0.25">
      <c r="A64" s="239"/>
      <c r="B64" s="240"/>
      <c r="C64" s="240"/>
      <c r="D64" s="240"/>
      <c r="E64" s="240"/>
      <c r="F64" s="240"/>
      <c r="G64" s="240"/>
      <c r="H64" s="240"/>
      <c r="I64" s="240"/>
      <c r="J64" s="241"/>
    </row>
    <row r="65" spans="1:10" s="10" customFormat="1" ht="18" customHeight="1" x14ac:dyDescent="0.25">
      <c r="A65" s="207" t="s">
        <v>61</v>
      </c>
      <c r="B65" s="208"/>
      <c r="C65" s="57"/>
      <c r="D65" s="55"/>
      <c r="E65" s="56"/>
      <c r="F65" s="58" t="s">
        <v>62</v>
      </c>
      <c r="G65" s="59" t="s">
        <v>63</v>
      </c>
      <c r="H65" s="60" t="s">
        <v>17</v>
      </c>
      <c r="I65" s="209" t="s">
        <v>18</v>
      </c>
      <c r="J65" s="210"/>
    </row>
    <row r="66" spans="1:10" s="10" customFormat="1" ht="18" customHeight="1" x14ac:dyDescent="0.25">
      <c r="A66" s="161" t="s">
        <v>64</v>
      </c>
      <c r="B66" s="162"/>
      <c r="C66" s="57"/>
      <c r="D66" s="55"/>
      <c r="E66" s="56"/>
      <c r="F66" s="61">
        <v>0.08</v>
      </c>
      <c r="G66" s="160">
        <f>H27+H32+H43+H53</f>
        <v>18100</v>
      </c>
      <c r="H66" s="62">
        <f>G66*F66</f>
        <v>1448</v>
      </c>
      <c r="I66" s="163"/>
      <c r="J66" s="164"/>
    </row>
    <row r="67" spans="1:10" s="10" customFormat="1" ht="18" customHeight="1" x14ac:dyDescent="0.25">
      <c r="A67" s="161" t="s">
        <v>65</v>
      </c>
      <c r="B67" s="162"/>
      <c r="C67" s="57"/>
      <c r="D67" s="55"/>
      <c r="E67" s="56"/>
      <c r="F67" s="61">
        <v>0.06</v>
      </c>
      <c r="G67" s="160">
        <f>G66+H66+H63+H58+I17</f>
        <v>20048</v>
      </c>
      <c r="H67" s="62">
        <f>G67*F67</f>
        <v>1202.8799999999999</v>
      </c>
      <c r="I67" s="163"/>
      <c r="J67" s="164"/>
    </row>
    <row r="68" spans="1:10" s="10" customFormat="1" ht="18" customHeight="1" thickBot="1" x14ac:dyDescent="0.3">
      <c r="A68" s="165" t="s">
        <v>28</v>
      </c>
      <c r="B68" s="166"/>
      <c r="C68" s="63"/>
      <c r="D68" s="64"/>
      <c r="E68" s="64"/>
      <c r="F68" s="65"/>
      <c r="G68" s="66"/>
      <c r="H68" s="67">
        <f>SUM(H66:H67)</f>
        <v>2650.88</v>
      </c>
      <c r="I68" s="167"/>
      <c r="J68" s="168"/>
    </row>
    <row r="69" spans="1:10" s="10" customFormat="1" ht="9.9499999999999993" customHeight="1" thickBot="1" x14ac:dyDescent="0.3">
      <c r="A69" s="68"/>
      <c r="B69" s="69"/>
      <c r="C69" s="70"/>
      <c r="D69" s="71"/>
      <c r="E69" s="71"/>
      <c r="F69" s="72"/>
      <c r="G69" s="73"/>
      <c r="H69" s="74"/>
      <c r="I69" s="73"/>
      <c r="J69" s="75"/>
    </row>
    <row r="70" spans="1:10" s="10" customFormat="1" ht="20.100000000000001" customHeight="1" thickBot="1" x14ac:dyDescent="0.3">
      <c r="B70" s="76"/>
      <c r="G70" s="77" t="s">
        <v>66</v>
      </c>
      <c r="H70" s="78">
        <f>I17+H27+H32+H43+H53+H58+H63+H68</f>
        <v>21250.880000000001</v>
      </c>
    </row>
    <row r="71" spans="1:10" s="6" customFormat="1" ht="18" x14ac:dyDescent="0.3">
      <c r="F71" s="79"/>
      <c r="H71" s="80"/>
    </row>
    <row r="75" spans="1:10" x14ac:dyDescent="0.25">
      <c r="B75" s="82"/>
    </row>
  </sheetData>
  <mergeCells count="111">
    <mergeCell ref="A67:B67"/>
    <mergeCell ref="I67:J67"/>
    <mergeCell ref="A68:B68"/>
    <mergeCell ref="I68:J68"/>
    <mergeCell ref="A63:B63"/>
    <mergeCell ref="I63:J63"/>
    <mergeCell ref="A64:J64"/>
    <mergeCell ref="A65:B65"/>
    <mergeCell ref="I65:J65"/>
    <mergeCell ref="A66:B66"/>
    <mergeCell ref="I66:J66"/>
    <mergeCell ref="A59:J59"/>
    <mergeCell ref="A60:B60"/>
    <mergeCell ref="I60:J60"/>
    <mergeCell ref="A61:B61"/>
    <mergeCell ref="I61:J61"/>
    <mergeCell ref="A62:B62"/>
    <mergeCell ref="I62:J62"/>
    <mergeCell ref="A56:B56"/>
    <mergeCell ref="I56:J56"/>
    <mergeCell ref="A57:B57"/>
    <mergeCell ref="I57:J57"/>
    <mergeCell ref="A58:B58"/>
    <mergeCell ref="I58:J58"/>
    <mergeCell ref="A52:B52"/>
    <mergeCell ref="I52:J52"/>
    <mergeCell ref="A53:B53"/>
    <mergeCell ref="I53:J53"/>
    <mergeCell ref="A54:J54"/>
    <mergeCell ref="A55:B55"/>
    <mergeCell ref="I55:J55"/>
    <mergeCell ref="A49:B49"/>
    <mergeCell ref="I49:J49"/>
    <mergeCell ref="A50:B50"/>
    <mergeCell ref="I50:J50"/>
    <mergeCell ref="A51:B51"/>
    <mergeCell ref="I51:J51"/>
    <mergeCell ref="A46:B46"/>
    <mergeCell ref="I46:J46"/>
    <mergeCell ref="A47:B47"/>
    <mergeCell ref="I47:J47"/>
    <mergeCell ref="A48:B48"/>
    <mergeCell ref="I48:J48"/>
    <mergeCell ref="A42:B42"/>
    <mergeCell ref="A43:B43"/>
    <mergeCell ref="I43:J43"/>
    <mergeCell ref="A44:J44"/>
    <mergeCell ref="A45:B45"/>
    <mergeCell ref="I45:J45"/>
    <mergeCell ref="A38:B38"/>
    <mergeCell ref="I38:J38"/>
    <mergeCell ref="A39:B39"/>
    <mergeCell ref="I39:J39"/>
    <mergeCell ref="A40:B40"/>
    <mergeCell ref="A41:B41"/>
    <mergeCell ref="A35:B35"/>
    <mergeCell ref="I35:J35"/>
    <mergeCell ref="A36:B36"/>
    <mergeCell ref="I36:J36"/>
    <mergeCell ref="A37:B37"/>
    <mergeCell ref="I37:J37"/>
    <mergeCell ref="A32:B32"/>
    <mergeCell ref="C32:D32"/>
    <mergeCell ref="I32:J32"/>
    <mergeCell ref="A33:J33"/>
    <mergeCell ref="A34:B34"/>
    <mergeCell ref="I34:J34"/>
    <mergeCell ref="A30:B30"/>
    <mergeCell ref="C30:D30"/>
    <mergeCell ref="I30:J30"/>
    <mergeCell ref="A31:B31"/>
    <mergeCell ref="C31:D31"/>
    <mergeCell ref="I31:J31"/>
    <mergeCell ref="A27:B27"/>
    <mergeCell ref="I27:J27"/>
    <mergeCell ref="A28:J28"/>
    <mergeCell ref="A29:B29"/>
    <mergeCell ref="C29:D29"/>
    <mergeCell ref="I29:J29"/>
    <mergeCell ref="A22:B22"/>
    <mergeCell ref="I22:J22"/>
    <mergeCell ref="A23:B23"/>
    <mergeCell ref="I23:J23"/>
    <mergeCell ref="A26:B26"/>
    <mergeCell ref="I26:J26"/>
    <mergeCell ref="A25:B25"/>
    <mergeCell ref="A24:B24"/>
    <mergeCell ref="A19:B19"/>
    <mergeCell ref="I19:J19"/>
    <mergeCell ref="A20:B20"/>
    <mergeCell ref="I20:J20"/>
    <mergeCell ref="A21:B21"/>
    <mergeCell ref="I21:J21"/>
    <mergeCell ref="A13:B13"/>
    <mergeCell ref="A14:B14"/>
    <mergeCell ref="A15:B15"/>
    <mergeCell ref="A16:B16"/>
    <mergeCell ref="A17:B17"/>
    <mergeCell ref="A18:J18"/>
    <mergeCell ref="A7:B7"/>
    <mergeCell ref="A8:B8"/>
    <mergeCell ref="A9:B9"/>
    <mergeCell ref="A10:B10"/>
    <mergeCell ref="A11:B11"/>
    <mergeCell ref="A12:B12"/>
    <mergeCell ref="C1:I2"/>
    <mergeCell ref="B3:E3"/>
    <mergeCell ref="H3:J3"/>
    <mergeCell ref="B4:C4"/>
    <mergeCell ref="B5:C5"/>
    <mergeCell ref="A6:J6"/>
  </mergeCells>
  <phoneticPr fontId="3" type="noConversion"/>
  <pageMargins left="0.7" right="0.7" top="0.75" bottom="0.75" header="0.3" footer="0.3"/>
  <pageSetup paperSize="9" scale="5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showGridLines="0" view="pageBreakPreview" topLeftCell="A40" zoomScaleNormal="100" zoomScaleSheetLayoutView="100" workbookViewId="0">
      <selection activeCell="J44" sqref="J44"/>
    </sheetView>
  </sheetViews>
  <sheetFormatPr defaultColWidth="9" defaultRowHeight="16.5" x14ac:dyDescent="0.15"/>
  <cols>
    <col min="1" max="1" width="14.125" style="91" bestFit="1" customWidth="1"/>
    <col min="2" max="2" width="11.75" style="91" bestFit="1" customWidth="1"/>
    <col min="3" max="3" width="37.75" style="91" customWidth="1"/>
    <col min="4" max="4" width="9.875" style="91" bestFit="1" customWidth="1"/>
    <col min="5" max="5" width="6.625" style="91" bestFit="1" customWidth="1"/>
    <col min="6" max="6" width="10.375" style="91" bestFit="1" customWidth="1"/>
    <col min="7" max="7" width="9.625" style="141" customWidth="1"/>
    <col min="8" max="8" width="36.5" style="91" customWidth="1"/>
    <col min="9" max="16384" width="9" style="91"/>
  </cols>
  <sheetData>
    <row r="1" spans="1:8" s="88" customFormat="1" ht="30" customHeight="1" x14ac:dyDescent="0.15">
      <c r="A1" s="87"/>
      <c r="B1" s="251" t="s">
        <v>130</v>
      </c>
      <c r="C1" s="251"/>
      <c r="D1" s="251"/>
      <c r="E1" s="251"/>
      <c r="F1" s="251"/>
      <c r="G1" s="251"/>
      <c r="H1" s="251"/>
    </row>
    <row r="2" spans="1:8" s="88" customFormat="1" ht="23.25" thickBot="1" x14ac:dyDescent="0.2">
      <c r="A2" s="87"/>
      <c r="B2" s="251"/>
      <c r="C2" s="251"/>
      <c r="D2" s="251"/>
      <c r="E2" s="251"/>
      <c r="F2" s="251"/>
      <c r="G2" s="251"/>
      <c r="H2" s="251"/>
    </row>
    <row r="3" spans="1:8" s="89" customFormat="1" ht="25.5" customHeight="1" x14ac:dyDescent="0.15">
      <c r="A3" s="124" t="s">
        <v>0</v>
      </c>
      <c r="B3" s="270"/>
      <c r="C3" s="270"/>
      <c r="D3" s="125" t="s">
        <v>129</v>
      </c>
      <c r="E3" s="270"/>
      <c r="F3" s="270"/>
      <c r="G3" s="270"/>
      <c r="H3" s="271"/>
    </row>
    <row r="4" spans="1:8" s="89" customFormat="1" ht="25.5" customHeight="1" x14ac:dyDescent="0.15">
      <c r="A4" s="126" t="s">
        <v>2</v>
      </c>
      <c r="B4" s="268"/>
      <c r="C4" s="268"/>
      <c r="D4" s="127" t="s">
        <v>3</v>
      </c>
      <c r="E4" s="255"/>
      <c r="F4" s="256"/>
      <c r="G4" s="256"/>
      <c r="H4" s="257"/>
    </row>
    <row r="5" spans="1:8" s="89" customFormat="1" ht="25.5" customHeight="1" thickBot="1" x14ac:dyDescent="0.2">
      <c r="A5" s="130" t="s">
        <v>133</v>
      </c>
      <c r="B5" s="269"/>
      <c r="C5" s="269"/>
      <c r="D5" s="131" t="s">
        <v>132</v>
      </c>
      <c r="E5" s="258"/>
      <c r="F5" s="259"/>
      <c r="G5" s="259"/>
      <c r="H5" s="260"/>
    </row>
    <row r="6" spans="1:8" s="123" customFormat="1" ht="25.5" customHeight="1" thickBot="1" x14ac:dyDescent="0.2">
      <c r="A6" s="129"/>
      <c r="B6" s="128"/>
      <c r="C6" s="128"/>
      <c r="D6" s="129"/>
      <c r="E6" s="128"/>
      <c r="F6" s="128"/>
      <c r="G6" s="137"/>
      <c r="H6" s="128"/>
    </row>
    <row r="7" spans="1:8" ht="38.25" customHeight="1" x14ac:dyDescent="0.15">
      <c r="A7" s="266" t="s">
        <v>72</v>
      </c>
      <c r="B7" s="267"/>
      <c r="C7" s="109" t="s">
        <v>73</v>
      </c>
      <c r="D7" s="110" t="s">
        <v>69</v>
      </c>
      <c r="E7" s="111" t="s">
        <v>70</v>
      </c>
      <c r="F7" s="112" t="s">
        <v>74</v>
      </c>
      <c r="G7" s="138" t="s">
        <v>77</v>
      </c>
      <c r="H7" s="113" t="s">
        <v>18</v>
      </c>
    </row>
    <row r="8" spans="1:8" s="89" customFormat="1" x14ac:dyDescent="0.15">
      <c r="A8" s="115" t="s">
        <v>71</v>
      </c>
      <c r="B8" s="116"/>
      <c r="C8" s="116"/>
      <c r="D8" s="116"/>
      <c r="E8" s="116"/>
      <c r="F8" s="116"/>
      <c r="G8" s="134"/>
      <c r="H8" s="117"/>
    </row>
    <row r="9" spans="1:8" s="89" customFormat="1" ht="18" customHeight="1" x14ac:dyDescent="0.15">
      <c r="A9" s="253" t="s">
        <v>75</v>
      </c>
      <c r="B9" s="92" t="s">
        <v>126</v>
      </c>
      <c r="C9" s="92"/>
      <c r="D9" s="93"/>
      <c r="E9" s="93"/>
      <c r="F9" s="94"/>
      <c r="G9" s="139"/>
      <c r="H9" s="95"/>
    </row>
    <row r="10" spans="1:8" s="89" customFormat="1" ht="18" customHeight="1" x14ac:dyDescent="0.15">
      <c r="A10" s="253"/>
      <c r="B10" s="96" t="s">
        <v>127</v>
      </c>
      <c r="C10" s="96"/>
      <c r="D10" s="97"/>
      <c r="E10" s="97"/>
      <c r="F10" s="98"/>
      <c r="G10" s="140"/>
      <c r="H10" s="99"/>
    </row>
    <row r="11" spans="1:8" s="89" customFormat="1" ht="18" customHeight="1" x14ac:dyDescent="0.15">
      <c r="A11" s="253"/>
      <c r="B11" s="96" t="s">
        <v>128</v>
      </c>
      <c r="C11" s="96"/>
      <c r="D11" s="97"/>
      <c r="E11" s="97"/>
      <c r="F11" s="98"/>
      <c r="G11" s="140"/>
      <c r="H11" s="99"/>
    </row>
    <row r="12" spans="1:8" s="89" customFormat="1" ht="18" customHeight="1" x14ac:dyDescent="0.15">
      <c r="A12" s="263" t="s">
        <v>76</v>
      </c>
      <c r="B12" s="250"/>
      <c r="C12" s="248"/>
      <c r="D12" s="249"/>
      <c r="E12" s="249"/>
      <c r="F12" s="250"/>
      <c r="G12" s="100">
        <f>SUM(G9:G11)</f>
        <v>0</v>
      </c>
      <c r="H12" s="101"/>
    </row>
    <row r="13" spans="1:8" s="89" customFormat="1" x14ac:dyDescent="0.15">
      <c r="A13" s="115" t="s">
        <v>82</v>
      </c>
      <c r="B13" s="116"/>
      <c r="C13" s="116"/>
      <c r="D13" s="116"/>
      <c r="E13" s="116"/>
      <c r="F13" s="116"/>
      <c r="G13" s="134"/>
      <c r="H13" s="117"/>
    </row>
    <row r="14" spans="1:8" s="89" customFormat="1" ht="18" customHeight="1" x14ac:dyDescent="0.15">
      <c r="A14" s="252" t="s">
        <v>103</v>
      </c>
      <c r="B14" s="96" t="s">
        <v>67</v>
      </c>
      <c r="C14" s="96"/>
      <c r="D14" s="97"/>
      <c r="E14" s="97"/>
      <c r="F14" s="98"/>
      <c r="G14" s="140"/>
      <c r="H14" s="99"/>
    </row>
    <row r="15" spans="1:8" s="89" customFormat="1" ht="18" customHeight="1" x14ac:dyDescent="0.15">
      <c r="A15" s="253"/>
      <c r="B15" s="96" t="s">
        <v>68</v>
      </c>
      <c r="C15" s="96"/>
      <c r="D15" s="97"/>
      <c r="E15" s="97"/>
      <c r="F15" s="98"/>
      <c r="G15" s="140"/>
      <c r="H15" s="99"/>
    </row>
    <row r="16" spans="1:8" s="89" customFormat="1" ht="18" customHeight="1" x14ac:dyDescent="0.15">
      <c r="A16" s="253"/>
      <c r="B16" s="96" t="s">
        <v>102</v>
      </c>
      <c r="C16" s="102"/>
      <c r="D16" s="103"/>
      <c r="E16" s="103"/>
      <c r="F16" s="98"/>
      <c r="G16" s="140"/>
      <c r="H16" s="99"/>
    </row>
    <row r="17" spans="1:8" s="89" customFormat="1" ht="18" customHeight="1" x14ac:dyDescent="0.15">
      <c r="A17" s="254"/>
      <c r="B17" s="96" t="s">
        <v>131</v>
      </c>
      <c r="C17" s="102"/>
      <c r="D17" s="103"/>
      <c r="E17" s="103"/>
      <c r="F17" s="98"/>
      <c r="G17" s="140"/>
      <c r="H17" s="99"/>
    </row>
    <row r="18" spans="1:8" s="89" customFormat="1" ht="18" customHeight="1" x14ac:dyDescent="0.15">
      <c r="A18" s="252" t="s">
        <v>104</v>
      </c>
      <c r="B18" s="96" t="s">
        <v>83</v>
      </c>
      <c r="C18" s="96"/>
      <c r="D18" s="97"/>
      <c r="E18" s="97"/>
      <c r="F18" s="98"/>
      <c r="G18" s="140"/>
      <c r="H18" s="99"/>
    </row>
    <row r="19" spans="1:8" s="89" customFormat="1" ht="18" customHeight="1" x14ac:dyDescent="0.15">
      <c r="A19" s="253"/>
      <c r="B19" s="96" t="s">
        <v>84</v>
      </c>
      <c r="C19" s="96"/>
      <c r="D19" s="97"/>
      <c r="E19" s="97"/>
      <c r="F19" s="98"/>
      <c r="G19" s="140"/>
      <c r="H19" s="99"/>
    </row>
    <row r="20" spans="1:8" s="89" customFormat="1" ht="18" customHeight="1" x14ac:dyDescent="0.15">
      <c r="A20" s="254"/>
      <c r="B20" s="96" t="s">
        <v>85</v>
      </c>
      <c r="C20" s="96"/>
      <c r="D20" s="97"/>
      <c r="E20" s="97"/>
      <c r="F20" s="98"/>
      <c r="G20" s="140"/>
      <c r="H20" s="99"/>
    </row>
    <row r="21" spans="1:8" s="89" customFormat="1" ht="18" customHeight="1" x14ac:dyDescent="0.15">
      <c r="A21" s="252" t="s">
        <v>122</v>
      </c>
      <c r="B21" s="96" t="s">
        <v>138</v>
      </c>
      <c r="C21" s="96"/>
      <c r="D21" s="97"/>
      <c r="E21" s="97"/>
      <c r="F21" s="98"/>
      <c r="G21" s="140"/>
      <c r="H21" s="99"/>
    </row>
    <row r="22" spans="1:8" s="89" customFormat="1" ht="18" customHeight="1" x14ac:dyDescent="0.15">
      <c r="A22" s="253"/>
      <c r="B22" s="96" t="s">
        <v>91</v>
      </c>
      <c r="C22" s="96"/>
      <c r="D22" s="97"/>
      <c r="E22" s="97"/>
      <c r="F22" s="98"/>
      <c r="G22" s="140"/>
      <c r="H22" s="99"/>
    </row>
    <row r="23" spans="1:8" s="89" customFormat="1" ht="18" customHeight="1" x14ac:dyDescent="0.15">
      <c r="A23" s="253"/>
      <c r="B23" s="96" t="s">
        <v>93</v>
      </c>
      <c r="C23" s="96"/>
      <c r="D23" s="97"/>
      <c r="E23" s="97"/>
      <c r="F23" s="98"/>
      <c r="G23" s="140"/>
      <c r="H23" s="99"/>
    </row>
    <row r="24" spans="1:8" s="89" customFormat="1" ht="18" customHeight="1" x14ac:dyDescent="0.15">
      <c r="A24" s="253"/>
      <c r="B24" s="96" t="s">
        <v>98</v>
      </c>
      <c r="C24" s="96"/>
      <c r="D24" s="97"/>
      <c r="E24" s="97"/>
      <c r="F24" s="98"/>
      <c r="G24" s="140"/>
      <c r="H24" s="99"/>
    </row>
    <row r="25" spans="1:8" s="89" customFormat="1" ht="18" customHeight="1" x14ac:dyDescent="0.15">
      <c r="A25" s="253"/>
      <c r="B25" s="96" t="s">
        <v>94</v>
      </c>
      <c r="C25" s="96"/>
      <c r="D25" s="97"/>
      <c r="E25" s="97"/>
      <c r="F25" s="98"/>
      <c r="G25" s="140"/>
      <c r="H25" s="99"/>
    </row>
    <row r="26" spans="1:8" s="89" customFormat="1" ht="18" customHeight="1" x14ac:dyDescent="0.15">
      <c r="A26" s="253"/>
      <c r="B26" s="96" t="s">
        <v>88</v>
      </c>
      <c r="C26" s="96"/>
      <c r="D26" s="97"/>
      <c r="E26" s="97"/>
      <c r="F26" s="98"/>
      <c r="G26" s="140"/>
      <c r="H26" s="99"/>
    </row>
    <row r="27" spans="1:8" s="89" customFormat="1" ht="18" customHeight="1" x14ac:dyDescent="0.15">
      <c r="A27" s="254"/>
      <c r="B27" s="96" t="s">
        <v>86</v>
      </c>
      <c r="C27" s="96"/>
      <c r="D27" s="97"/>
      <c r="E27" s="97"/>
      <c r="F27" s="98"/>
      <c r="G27" s="140"/>
      <c r="H27" s="99"/>
    </row>
    <row r="28" spans="1:8" s="89" customFormat="1" ht="18" customHeight="1" x14ac:dyDescent="0.15">
      <c r="A28" s="252" t="s">
        <v>120</v>
      </c>
      <c r="B28" s="96" t="s">
        <v>92</v>
      </c>
      <c r="C28" s="96"/>
      <c r="D28" s="97"/>
      <c r="E28" s="97"/>
      <c r="F28" s="98"/>
      <c r="G28" s="140"/>
      <c r="H28" s="99"/>
    </row>
    <row r="29" spans="1:8" s="89" customFormat="1" ht="18" customHeight="1" x14ac:dyDescent="0.15">
      <c r="A29" s="253"/>
      <c r="B29" s="96" t="s">
        <v>97</v>
      </c>
      <c r="C29" s="96"/>
      <c r="D29" s="97"/>
      <c r="E29" s="97"/>
      <c r="F29" s="98"/>
      <c r="G29" s="140"/>
      <c r="H29" s="99"/>
    </row>
    <row r="30" spans="1:8" s="89" customFormat="1" ht="18" customHeight="1" x14ac:dyDescent="0.15">
      <c r="A30" s="253"/>
      <c r="B30" s="96" t="s">
        <v>95</v>
      </c>
      <c r="C30" s="96"/>
      <c r="D30" s="97"/>
      <c r="E30" s="97"/>
      <c r="F30" s="98"/>
      <c r="G30" s="140"/>
      <c r="H30" s="99"/>
    </row>
    <row r="31" spans="1:8" s="89" customFormat="1" ht="18" customHeight="1" x14ac:dyDescent="0.15">
      <c r="A31" s="253"/>
      <c r="B31" s="96" t="s">
        <v>92</v>
      </c>
      <c r="C31" s="96"/>
      <c r="D31" s="97"/>
      <c r="E31" s="97"/>
      <c r="F31" s="98"/>
      <c r="G31" s="140"/>
      <c r="H31" s="99"/>
    </row>
    <row r="32" spans="1:8" s="89" customFormat="1" ht="18" customHeight="1" x14ac:dyDescent="0.15">
      <c r="A32" s="253"/>
      <c r="B32" s="96" t="s">
        <v>96</v>
      </c>
      <c r="C32" s="96"/>
      <c r="D32" s="97"/>
      <c r="E32" s="97"/>
      <c r="F32" s="98"/>
      <c r="G32" s="140"/>
      <c r="H32" s="99"/>
    </row>
    <row r="33" spans="1:8" s="89" customFormat="1" ht="18" customHeight="1" x14ac:dyDescent="0.15">
      <c r="A33" s="253"/>
      <c r="B33" s="96" t="s">
        <v>87</v>
      </c>
      <c r="C33" s="96"/>
      <c r="D33" s="97"/>
      <c r="E33" s="97"/>
      <c r="F33" s="98"/>
      <c r="G33" s="140"/>
      <c r="H33" s="99"/>
    </row>
    <row r="34" spans="1:8" s="89" customFormat="1" ht="18" customHeight="1" x14ac:dyDescent="0.15">
      <c r="A34" s="253"/>
      <c r="B34" s="96" t="s">
        <v>89</v>
      </c>
      <c r="C34" s="96"/>
      <c r="D34" s="97"/>
      <c r="E34" s="97"/>
      <c r="F34" s="98"/>
      <c r="G34" s="140"/>
      <c r="H34" s="99"/>
    </row>
    <row r="35" spans="1:8" s="89" customFormat="1" ht="18" customHeight="1" x14ac:dyDescent="0.15">
      <c r="A35" s="253"/>
      <c r="B35" s="96" t="s">
        <v>90</v>
      </c>
      <c r="C35" s="96"/>
      <c r="D35" s="97"/>
      <c r="E35" s="97"/>
      <c r="F35" s="98"/>
      <c r="G35" s="140"/>
      <c r="H35" s="99"/>
    </row>
    <row r="36" spans="1:8" s="89" customFormat="1" ht="18" customHeight="1" x14ac:dyDescent="0.15">
      <c r="A36" s="254"/>
      <c r="B36" s="96" t="s">
        <v>105</v>
      </c>
      <c r="C36" s="102"/>
      <c r="D36" s="103"/>
      <c r="E36" s="103"/>
      <c r="F36" s="98"/>
      <c r="G36" s="140"/>
      <c r="H36" s="99"/>
    </row>
    <row r="37" spans="1:8" s="89" customFormat="1" ht="18" customHeight="1" x14ac:dyDescent="0.15">
      <c r="A37" s="252" t="s">
        <v>121</v>
      </c>
      <c r="B37" s="96" t="s">
        <v>99</v>
      </c>
      <c r="C37" s="102"/>
      <c r="D37" s="103"/>
      <c r="E37" s="103"/>
      <c r="F37" s="98"/>
      <c r="G37" s="140"/>
      <c r="H37" s="99"/>
    </row>
    <row r="38" spans="1:8" s="89" customFormat="1" ht="18" customHeight="1" x14ac:dyDescent="0.15">
      <c r="A38" s="254"/>
      <c r="B38" s="96" t="s">
        <v>100</v>
      </c>
      <c r="C38" s="102"/>
      <c r="D38" s="103"/>
      <c r="E38" s="103"/>
      <c r="F38" s="98"/>
      <c r="G38" s="140"/>
      <c r="H38" s="99"/>
    </row>
    <row r="39" spans="1:8" s="89" customFormat="1" ht="18" customHeight="1" x14ac:dyDescent="0.15">
      <c r="A39" s="114" t="s">
        <v>106</v>
      </c>
      <c r="B39" s="96" t="s">
        <v>101</v>
      </c>
      <c r="C39" s="102"/>
      <c r="D39" s="103"/>
      <c r="E39" s="103"/>
      <c r="F39" s="98"/>
      <c r="G39" s="140"/>
      <c r="H39" s="99"/>
    </row>
    <row r="40" spans="1:8" s="89" customFormat="1" ht="18" customHeight="1" x14ac:dyDescent="0.15">
      <c r="A40" s="263" t="s">
        <v>76</v>
      </c>
      <c r="B40" s="250"/>
      <c r="C40" s="248"/>
      <c r="D40" s="249"/>
      <c r="E40" s="249"/>
      <c r="F40" s="250"/>
      <c r="G40" s="100">
        <f>SUM(G14:G39)</f>
        <v>0</v>
      </c>
      <c r="H40" s="101"/>
    </row>
    <row r="41" spans="1:8" s="89" customFormat="1" x14ac:dyDescent="0.15">
      <c r="A41" s="115" t="s">
        <v>81</v>
      </c>
      <c r="B41" s="118"/>
      <c r="C41" s="118"/>
      <c r="D41" s="118"/>
      <c r="E41" s="118"/>
      <c r="F41" s="118"/>
      <c r="G41" s="120"/>
      <c r="H41" s="119"/>
    </row>
    <row r="42" spans="1:8" s="89" customFormat="1" ht="18" customHeight="1" x14ac:dyDescent="0.15">
      <c r="A42" s="252" t="s">
        <v>119</v>
      </c>
      <c r="B42" s="96" t="s">
        <v>107</v>
      </c>
      <c r="C42" s="97" t="s">
        <v>108</v>
      </c>
      <c r="D42" s="97"/>
      <c r="E42" s="123"/>
      <c r="F42" s="98"/>
      <c r="G42" s="140"/>
      <c r="H42" s="99"/>
    </row>
    <row r="43" spans="1:8" s="89" customFormat="1" ht="18" customHeight="1" x14ac:dyDescent="0.15">
      <c r="A43" s="253"/>
      <c r="B43" s="96" t="s">
        <v>109</v>
      </c>
      <c r="C43" s="90" t="s">
        <v>124</v>
      </c>
      <c r="D43" s="97"/>
      <c r="E43" s="97"/>
      <c r="F43" s="98"/>
      <c r="G43" s="140"/>
      <c r="H43" s="99"/>
    </row>
    <row r="44" spans="1:8" s="89" customFormat="1" ht="18" customHeight="1" x14ac:dyDescent="0.15">
      <c r="A44" s="253"/>
      <c r="B44" s="96" t="s">
        <v>110</v>
      </c>
      <c r="C44" s="97" t="s">
        <v>111</v>
      </c>
      <c r="D44" s="97"/>
      <c r="E44" s="90"/>
      <c r="F44" s="98"/>
      <c r="G44" s="140"/>
      <c r="H44" s="99"/>
    </row>
    <row r="45" spans="1:8" s="89" customFormat="1" ht="18" customHeight="1" x14ac:dyDescent="0.15">
      <c r="A45" s="253"/>
      <c r="B45" s="96" t="s">
        <v>112</v>
      </c>
      <c r="C45" s="97" t="s">
        <v>113</v>
      </c>
      <c r="D45" s="97"/>
      <c r="E45" s="90"/>
      <c r="F45" s="98"/>
      <c r="G45" s="140"/>
      <c r="H45" s="99"/>
    </row>
    <row r="46" spans="1:8" s="89" customFormat="1" ht="18" customHeight="1" x14ac:dyDescent="0.15">
      <c r="A46" s="253"/>
      <c r="B46" s="96" t="s">
        <v>114</v>
      </c>
      <c r="C46" s="97" t="s">
        <v>115</v>
      </c>
      <c r="D46" s="97"/>
      <c r="E46" s="90"/>
      <c r="F46" s="98"/>
      <c r="G46" s="140"/>
      <c r="H46" s="99"/>
    </row>
    <row r="47" spans="1:8" s="89" customFormat="1" ht="18" customHeight="1" x14ac:dyDescent="0.15">
      <c r="A47" s="253"/>
      <c r="B47" s="96" t="s">
        <v>116</v>
      </c>
      <c r="C47" s="121" t="s">
        <v>123</v>
      </c>
      <c r="D47" s="97"/>
      <c r="E47" s="97"/>
      <c r="F47" s="98"/>
      <c r="G47" s="140"/>
      <c r="H47" s="99"/>
    </row>
    <row r="48" spans="1:8" s="89" customFormat="1" ht="18" customHeight="1" x14ac:dyDescent="0.15">
      <c r="A48" s="253"/>
      <c r="B48" s="96" t="s">
        <v>117</v>
      </c>
      <c r="C48" s="90"/>
      <c r="D48" s="97"/>
      <c r="E48" s="97"/>
      <c r="F48" s="98"/>
      <c r="G48" s="140"/>
      <c r="H48" s="99"/>
    </row>
    <row r="49" spans="1:8" s="89" customFormat="1" ht="18" customHeight="1" x14ac:dyDescent="0.15">
      <c r="A49" s="254"/>
      <c r="B49" s="102" t="s">
        <v>118</v>
      </c>
      <c r="C49" s="90"/>
      <c r="D49" s="103"/>
      <c r="E49" s="103"/>
      <c r="F49" s="98"/>
      <c r="G49" s="140"/>
      <c r="H49" s="99"/>
    </row>
    <row r="50" spans="1:8" s="89" customFormat="1" ht="18" customHeight="1" x14ac:dyDescent="0.15">
      <c r="A50" s="263" t="s">
        <v>76</v>
      </c>
      <c r="B50" s="250"/>
      <c r="C50" s="248"/>
      <c r="D50" s="249"/>
      <c r="E50" s="249"/>
      <c r="F50" s="250"/>
      <c r="G50" s="100">
        <f>SUM(G42:G49)</f>
        <v>0</v>
      </c>
      <c r="H50" s="101"/>
    </row>
    <row r="51" spans="1:8" s="89" customFormat="1" x14ac:dyDescent="0.15">
      <c r="A51" s="115" t="s">
        <v>134</v>
      </c>
      <c r="B51" s="118"/>
      <c r="C51" s="118"/>
      <c r="D51" s="118"/>
      <c r="E51" s="118"/>
      <c r="F51" s="118"/>
      <c r="G51" s="120"/>
      <c r="H51" s="119"/>
    </row>
    <row r="52" spans="1:8" s="89" customFormat="1" ht="18" customHeight="1" x14ac:dyDescent="0.15">
      <c r="A52" s="264" t="s">
        <v>136</v>
      </c>
      <c r="B52" s="96" t="s">
        <v>135</v>
      </c>
      <c r="C52" s="97"/>
      <c r="D52" s="97"/>
      <c r="E52" s="123"/>
      <c r="F52" s="98"/>
      <c r="G52" s="140"/>
      <c r="H52" s="99"/>
    </row>
    <row r="53" spans="1:8" s="89" customFormat="1" ht="18" customHeight="1" x14ac:dyDescent="0.15">
      <c r="A53" s="264"/>
      <c r="B53" s="96" t="s">
        <v>137</v>
      </c>
      <c r="C53" s="90"/>
      <c r="D53" s="97"/>
      <c r="E53" s="97"/>
      <c r="F53" s="98"/>
      <c r="G53" s="140"/>
      <c r="H53" s="99"/>
    </row>
    <row r="54" spans="1:8" s="89" customFormat="1" ht="18" customHeight="1" x14ac:dyDescent="0.15">
      <c r="A54" s="264"/>
      <c r="B54" s="96" t="s">
        <v>106</v>
      </c>
      <c r="C54" s="90"/>
      <c r="D54" s="97"/>
      <c r="E54" s="97"/>
      <c r="F54" s="98"/>
      <c r="G54" s="140"/>
      <c r="H54" s="99"/>
    </row>
    <row r="55" spans="1:8" s="89" customFormat="1" ht="18" customHeight="1" x14ac:dyDescent="0.15">
      <c r="A55" s="263" t="s">
        <v>76</v>
      </c>
      <c r="B55" s="250"/>
      <c r="C55" s="248"/>
      <c r="D55" s="249"/>
      <c r="E55" s="249"/>
      <c r="F55" s="250"/>
      <c r="G55" s="100">
        <f>SUM(G52:G54)</f>
        <v>0</v>
      </c>
      <c r="H55" s="101"/>
    </row>
    <row r="56" spans="1:8" s="89" customFormat="1" x14ac:dyDescent="0.15">
      <c r="A56" s="115" t="s">
        <v>78</v>
      </c>
      <c r="B56" s="120"/>
      <c r="C56" s="118"/>
      <c r="D56" s="118"/>
      <c r="E56" s="118"/>
      <c r="F56" s="118"/>
      <c r="G56" s="120"/>
      <c r="H56" s="119"/>
    </row>
    <row r="57" spans="1:8" s="89" customFormat="1" ht="18" customHeight="1" x14ac:dyDescent="0.15">
      <c r="A57" s="105" t="s">
        <v>64</v>
      </c>
      <c r="B57" s="104"/>
      <c r="C57" s="104"/>
      <c r="D57" s="106"/>
      <c r="E57" s="97"/>
      <c r="F57" s="107">
        <v>0.09</v>
      </c>
      <c r="G57" s="122">
        <f>(G12+G40+G50)*F57</f>
        <v>0</v>
      </c>
      <c r="H57" s="99"/>
    </row>
    <row r="58" spans="1:8" s="89" customFormat="1" ht="18" customHeight="1" x14ac:dyDescent="0.15">
      <c r="A58" s="105" t="s">
        <v>65</v>
      </c>
      <c r="B58" s="104"/>
      <c r="C58" s="104"/>
      <c r="D58" s="106"/>
      <c r="E58" s="97"/>
      <c r="F58" s="107">
        <v>0.06</v>
      </c>
      <c r="G58" s="122">
        <f>(G12+G40+G50+G57)*F58</f>
        <v>0</v>
      </c>
      <c r="H58" s="99"/>
    </row>
    <row r="59" spans="1:8" s="89" customFormat="1" ht="18" customHeight="1" x14ac:dyDescent="0.15">
      <c r="A59" s="265" t="s">
        <v>80</v>
      </c>
      <c r="B59" s="265"/>
      <c r="C59" s="245"/>
      <c r="D59" s="246"/>
      <c r="E59" s="246"/>
      <c r="F59" s="247"/>
      <c r="G59" s="100">
        <f>SUM(G57:G58)</f>
        <v>0</v>
      </c>
      <c r="H59" s="133"/>
    </row>
    <row r="60" spans="1:8" s="108" customFormat="1" ht="21.75" thickBot="1" x14ac:dyDescent="0.2">
      <c r="A60" s="261" t="s">
        <v>79</v>
      </c>
      <c r="B60" s="262"/>
      <c r="C60" s="242"/>
      <c r="D60" s="243"/>
      <c r="E60" s="243"/>
      <c r="F60" s="244"/>
      <c r="G60" s="136">
        <f>G59+G40+G55+G50+G12</f>
        <v>0</v>
      </c>
      <c r="H60" s="132"/>
    </row>
    <row r="61" spans="1:8" ht="21" x14ac:dyDescent="0.15">
      <c r="F61" s="91" t="s">
        <v>125</v>
      </c>
      <c r="G61" s="135">
        <f>G60-G58</f>
        <v>0</v>
      </c>
    </row>
  </sheetData>
  <protectedRanges>
    <protectedRange sqref="B24 B17 B37:B39" name="区域1"/>
  </protectedRanges>
  <mergeCells count="28">
    <mergeCell ref="A40:B40"/>
    <mergeCell ref="A7:B7"/>
    <mergeCell ref="B4:C4"/>
    <mergeCell ref="B5:C5"/>
    <mergeCell ref="E3:H3"/>
    <mergeCell ref="B3:C3"/>
    <mergeCell ref="B1:H2"/>
    <mergeCell ref="A14:A17"/>
    <mergeCell ref="E4:H4"/>
    <mergeCell ref="E5:H5"/>
    <mergeCell ref="A60:B60"/>
    <mergeCell ref="A9:A11"/>
    <mergeCell ref="A12:B12"/>
    <mergeCell ref="A18:A20"/>
    <mergeCell ref="A28:A36"/>
    <mergeCell ref="A37:A38"/>
    <mergeCell ref="A55:B55"/>
    <mergeCell ref="A52:A54"/>
    <mergeCell ref="A21:A27"/>
    <mergeCell ref="A59:B59"/>
    <mergeCell ref="A42:A49"/>
    <mergeCell ref="A50:B50"/>
    <mergeCell ref="C60:F60"/>
    <mergeCell ref="C59:F59"/>
    <mergeCell ref="C50:F50"/>
    <mergeCell ref="C40:F40"/>
    <mergeCell ref="C12:F12"/>
    <mergeCell ref="C55:F55"/>
  </mergeCells>
  <phoneticPr fontId="3" type="noConversion"/>
  <pageMargins left="0.7" right="0.7" top="0.75" bottom="0.75" header="0.3" footer="0.3"/>
  <pageSetup paperSize="9"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会议需求表报价表</vt:lpstr>
      <vt:lpstr>会议结算表</vt:lpstr>
      <vt:lpstr>制作需求报价表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 Yang 宋阳</dc:creator>
  <cp:lastModifiedBy>陈思敏</cp:lastModifiedBy>
  <cp:lastPrinted>2018-09-26T09:36:29Z</cp:lastPrinted>
  <dcterms:created xsi:type="dcterms:W3CDTF">2017-05-23T01:54:43Z</dcterms:created>
  <dcterms:modified xsi:type="dcterms:W3CDTF">2018-09-26T09:36:45Z</dcterms:modified>
</cp:coreProperties>
</file>