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总账单" sheetId="6" r:id="rId1"/>
  </sheets>
  <calcPr calcId="144525" concurrentCalc="0"/>
</workbook>
</file>

<file path=xl/sharedStrings.xml><?xml version="1.0" encoding="utf-8"?>
<sst xmlns="http://schemas.openxmlformats.org/spreadsheetml/2006/main" count="67">
  <si>
    <t>170309大新华-礼来圣丰索菲特酒店会议结算单</t>
  </si>
  <si>
    <t>酒店</t>
  </si>
  <si>
    <t>酒店名称</t>
  </si>
  <si>
    <t>标准</t>
  </si>
  <si>
    <t>数量（间）</t>
  </si>
  <si>
    <t>天数（晚）</t>
  </si>
  <si>
    <t>单价
（元/间晚）</t>
  </si>
  <si>
    <t>总价（元）</t>
  </si>
  <si>
    <t>备注</t>
  </si>
  <si>
    <t>交通</t>
  </si>
  <si>
    <t>费用项目</t>
  </si>
  <si>
    <t>数量（辆）</t>
  </si>
  <si>
    <t>数量(趟)</t>
  </si>
  <si>
    <t>单价（元/辆/趟）</t>
  </si>
  <si>
    <t>接机用车</t>
  </si>
  <si>
    <t>小车，9日，机场/火车站-索菲特酒店</t>
  </si>
  <si>
    <t>商务车，9日，机场/火车站-索菲特酒店</t>
  </si>
  <si>
    <t>送机用车</t>
  </si>
  <si>
    <t>小车，9-12日，机场/火车站-索菲特酒店</t>
  </si>
  <si>
    <t>商务车，9-12日，机场/火车站-索菲特酒店</t>
  </si>
  <si>
    <t>33座，9-12日，机场/火车站-索菲特酒店</t>
  </si>
  <si>
    <t>45座，9日，机场/火车站-索菲特酒店</t>
  </si>
  <si>
    <t>全天用车</t>
  </si>
  <si>
    <t>9号机场备车,11:00-23:00</t>
  </si>
  <si>
    <t>9号酒店备车，11:00-02:00</t>
  </si>
  <si>
    <t>凌晨后超时100元/小时</t>
  </si>
  <si>
    <t>10号酒店备车，12:00-02:00</t>
  </si>
  <si>
    <t>11号酒店备车，8:00-21:00</t>
  </si>
  <si>
    <t>餐费</t>
  </si>
  <si>
    <t>数量（人）</t>
  </si>
  <si>
    <t>单价（元/人）</t>
  </si>
  <si>
    <t>其他费用</t>
  </si>
  <si>
    <t>数量</t>
  </si>
  <si>
    <t>单价（元/天）</t>
  </si>
  <si>
    <t>麻将费用</t>
  </si>
  <si>
    <t>酒水</t>
  </si>
  <si>
    <t>可乐、红酒、白酒、火机</t>
  </si>
  <si>
    <t>制作费</t>
  </si>
  <si>
    <t>接机牌,60*40，带杆</t>
  </si>
  <si>
    <t>接机牌,60*40，不带杆</t>
  </si>
  <si>
    <t>易拉宝，1.8*8</t>
  </si>
  <si>
    <t>桌卡等</t>
  </si>
  <si>
    <t>文具</t>
  </si>
  <si>
    <t>A4白纸</t>
  </si>
  <si>
    <t>水笔</t>
  </si>
  <si>
    <t>旅行社费用</t>
  </si>
  <si>
    <t>数量(天)</t>
  </si>
  <si>
    <t>单价</t>
  </si>
  <si>
    <t>酒店工作人员</t>
  </si>
  <si>
    <t>9日，9:00-23:45</t>
  </si>
  <si>
    <t>10日，08：00-22：30</t>
  </si>
  <si>
    <t>10日，08：00-18：30</t>
  </si>
  <si>
    <t>机场工作人员</t>
  </si>
  <si>
    <t>9日，10:00-22:30</t>
  </si>
  <si>
    <t>9日，10:00-00:00</t>
  </si>
  <si>
    <t>工作人员交通费</t>
  </si>
  <si>
    <t>7点前23点后打车费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</si>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</sst>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7"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1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0"/>
      <color indexed="8"/>
      <name val="MS Sans Serif"/>
      <charset val="0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62"/>
      <name val="宋体"/>
      <charset val="134"/>
    </font>
    <font>
      <u/>
      <sz val="12"/>
      <color indexed="12"/>
      <name val="宋体"/>
      <charset val="134"/>
    </font>
    <font>
      <sz val="10"/>
      <name val="Times New Roman"/>
      <charset val="0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0" fillId="6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/>
    <xf numFmtId="0" fontId="1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 applyBorder="0"/>
  </cellStyleXfs>
  <cellXfs count="4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58" fontId="0" fillId="0" borderId="5" xfId="0" applyNumberFormat="1" applyFill="1" applyBorder="1" applyAlignment="1">
      <alignment horizontal="center" vertical="center"/>
    </xf>
    <xf numFmtId="58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Tools_Partner Posting New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A9D08E"/>
      <color rgb="000000FF"/>
      <color rgb="00F8CBAD"/>
      <color rgb="00FFE699"/>
      <color rgb="00FFFFFF"/>
      <color rgb="00C0C0C0"/>
      <color rgb="00FFC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tabSelected="1" workbookViewId="0">
      <selection activeCell="I12" sqref="I12"/>
    </sheetView>
  </sheetViews>
  <sheetFormatPr defaultColWidth="9" defaultRowHeight="14.25"/>
  <cols>
    <col min="1" max="1" width="18.75" customWidth="1"/>
    <col min="2" max="2" width="31.375" customWidth="1"/>
    <col min="3" max="3" width="11.125" customWidth="1"/>
    <col min="4" max="4" width="9.75" customWidth="1"/>
    <col min="5" max="5" width="11.125" style="4" customWidth="1"/>
    <col min="6" max="6" width="11.125" customWidth="1"/>
    <col min="7" max="7" width="23.25" customWidth="1"/>
    <col min="8" max="8" width="12.875" style="2" customWidth="1"/>
    <col min="9" max="21" width="9" style="2"/>
  </cols>
  <sheetData>
    <row r="1" s="1" customFormat="1" spans="1:21">
      <c r="A1" s="5" t="s">
        <v>0</v>
      </c>
      <c r="B1" s="6"/>
      <c r="C1" s="6"/>
      <c r="D1" s="6"/>
      <c r="E1" s="6"/>
      <c r="F1" s="6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spans="1:21">
      <c r="A2" s="8" t="s">
        <v>1</v>
      </c>
      <c r="B2" s="9"/>
      <c r="C2" s="9"/>
      <c r="D2" s="9"/>
      <c r="E2" s="6"/>
      <c r="F2" s="9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ht="24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</row>
    <row r="4" s="3" customFormat="1" spans="1:7">
      <c r="A4" s="13"/>
      <c r="B4" s="14"/>
      <c r="C4" s="15"/>
      <c r="D4" s="15"/>
      <c r="E4" s="15"/>
      <c r="F4" s="15">
        <f t="shared" ref="F4:F20" si="0">C4*D4*E4</f>
        <v>0</v>
      </c>
      <c r="G4" s="16"/>
    </row>
    <row r="5" s="3" customFormat="1" spans="1:7">
      <c r="A5" s="13"/>
      <c r="B5" s="14"/>
      <c r="C5" s="15"/>
      <c r="D5" s="15"/>
      <c r="E5" s="15"/>
      <c r="F5" s="15">
        <f t="shared" si="0"/>
        <v>0</v>
      </c>
      <c r="G5" s="16"/>
    </row>
    <row r="6" s="3" customFormat="1" spans="1:7">
      <c r="A6" s="15"/>
      <c r="B6" s="15"/>
      <c r="C6" s="15"/>
      <c r="D6" s="15"/>
      <c r="E6" s="15"/>
      <c r="F6" s="15">
        <f>SUM(F4:F5)</f>
        <v>0</v>
      </c>
      <c r="G6" s="17"/>
    </row>
    <row r="7" s="1" customFormat="1" spans="1:21">
      <c r="A7" s="18" t="s">
        <v>9</v>
      </c>
      <c r="B7" s="18"/>
      <c r="C7" s="18"/>
      <c r="D7" s="18"/>
      <c r="E7" s="19"/>
      <c r="F7" s="18"/>
      <c r="G7" s="2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="2" customFormat="1" ht="28.5" spans="1:7">
      <c r="A8" s="21" t="s">
        <v>10</v>
      </c>
      <c r="B8" s="11" t="s">
        <v>3</v>
      </c>
      <c r="C8" s="11" t="s">
        <v>11</v>
      </c>
      <c r="D8" s="22" t="s">
        <v>12</v>
      </c>
      <c r="E8" s="23" t="s">
        <v>13</v>
      </c>
      <c r="F8" s="11" t="s">
        <v>7</v>
      </c>
      <c r="G8" s="24"/>
    </row>
    <row r="9" s="2" customFormat="1" spans="1:7">
      <c r="A9" s="21" t="s">
        <v>14</v>
      </c>
      <c r="B9" s="12" t="s">
        <v>15</v>
      </c>
      <c r="C9" s="11">
        <f>53+61</f>
        <v>114</v>
      </c>
      <c r="D9" s="22">
        <v>1</v>
      </c>
      <c r="E9" s="23">
        <v>300</v>
      </c>
      <c r="F9" s="15">
        <f t="shared" si="0"/>
        <v>34200</v>
      </c>
      <c r="G9" s="25"/>
    </row>
    <row r="10" s="2" customFormat="1" spans="1:7">
      <c r="A10" s="21" t="s">
        <v>14</v>
      </c>
      <c r="B10" s="12" t="s">
        <v>16</v>
      </c>
      <c r="C10" s="11">
        <f>25+22</f>
        <v>47</v>
      </c>
      <c r="D10" s="22">
        <v>1</v>
      </c>
      <c r="E10" s="23">
        <v>350</v>
      </c>
      <c r="F10" s="15">
        <f t="shared" si="0"/>
        <v>16450</v>
      </c>
      <c r="G10" s="25"/>
    </row>
    <row r="11" s="2" customFormat="1" spans="1:7">
      <c r="A11" s="21" t="s">
        <v>17</v>
      </c>
      <c r="B11" s="12" t="s">
        <v>18</v>
      </c>
      <c r="C11" s="11">
        <f>6</f>
        <v>6</v>
      </c>
      <c r="D11" s="22">
        <v>1</v>
      </c>
      <c r="E11" s="23">
        <v>300</v>
      </c>
      <c r="F11" s="15">
        <f t="shared" si="0"/>
        <v>1800</v>
      </c>
      <c r="G11" s="25"/>
    </row>
    <row r="12" s="2" customFormat="1" ht="24" spans="1:7">
      <c r="A12" s="21" t="s">
        <v>17</v>
      </c>
      <c r="B12" s="12" t="s">
        <v>19</v>
      </c>
      <c r="C12" s="11">
        <f>14</f>
        <v>14</v>
      </c>
      <c r="D12" s="22">
        <v>1</v>
      </c>
      <c r="E12" s="23">
        <v>350</v>
      </c>
      <c r="F12" s="15">
        <f t="shared" si="0"/>
        <v>4900</v>
      </c>
      <c r="G12" s="25"/>
    </row>
    <row r="13" s="2" customFormat="1" spans="1:7">
      <c r="A13" s="21" t="s">
        <v>17</v>
      </c>
      <c r="B13" s="12" t="s">
        <v>20</v>
      </c>
      <c r="C13" s="11">
        <v>5</v>
      </c>
      <c r="D13" s="22">
        <v>1</v>
      </c>
      <c r="E13" s="23">
        <v>800</v>
      </c>
      <c r="F13" s="15">
        <f>C13*D13*E13</f>
        <v>4000</v>
      </c>
      <c r="G13" s="25"/>
    </row>
    <row r="14" s="2" customFormat="1" spans="1:7">
      <c r="A14" s="21" t="s">
        <v>14</v>
      </c>
      <c r="B14" s="12" t="s">
        <v>21</v>
      </c>
      <c r="C14" s="11">
        <v>2</v>
      </c>
      <c r="D14" s="22">
        <v>1</v>
      </c>
      <c r="E14" s="23">
        <v>950</v>
      </c>
      <c r="F14" s="15">
        <f>C14*D14*E14</f>
        <v>1900</v>
      </c>
      <c r="G14" s="25"/>
    </row>
    <row r="15" s="2" customFormat="1" spans="1:7">
      <c r="A15" s="21" t="s">
        <v>22</v>
      </c>
      <c r="B15" s="11" t="s">
        <v>23</v>
      </c>
      <c r="C15" s="11">
        <v>1</v>
      </c>
      <c r="D15" s="22">
        <v>1</v>
      </c>
      <c r="E15" s="23">
        <v>1200</v>
      </c>
      <c r="F15" s="15">
        <f>C15*D15*E15</f>
        <v>1200</v>
      </c>
      <c r="G15" s="25"/>
    </row>
    <row r="16" s="2" customFormat="1" spans="1:7">
      <c r="A16" s="21" t="s">
        <v>22</v>
      </c>
      <c r="B16" s="11" t="s">
        <v>24</v>
      </c>
      <c r="C16" s="11">
        <v>1</v>
      </c>
      <c r="D16" s="22">
        <v>1</v>
      </c>
      <c r="E16" s="23">
        <v>1425</v>
      </c>
      <c r="F16" s="15">
        <f>C16*D16*E16</f>
        <v>1425</v>
      </c>
      <c r="G16" s="25" t="s">
        <v>25</v>
      </c>
    </row>
    <row r="17" s="2" customFormat="1" spans="1:7">
      <c r="A17" s="21" t="s">
        <v>22</v>
      </c>
      <c r="B17" s="11" t="s">
        <v>26</v>
      </c>
      <c r="C17" s="11">
        <v>1</v>
      </c>
      <c r="D17" s="22">
        <v>1</v>
      </c>
      <c r="E17" s="23">
        <v>1400</v>
      </c>
      <c r="F17" s="15">
        <f>C17*D17*E17</f>
        <v>1400</v>
      </c>
      <c r="G17" s="25" t="s">
        <v>25</v>
      </c>
    </row>
    <row r="18" s="2" customFormat="1" spans="1:7">
      <c r="A18" s="21" t="s">
        <v>22</v>
      </c>
      <c r="B18" s="11" t="s">
        <v>27</v>
      </c>
      <c r="C18" s="11">
        <v>1</v>
      </c>
      <c r="D18" s="22">
        <v>1</v>
      </c>
      <c r="E18" s="23">
        <v>1250</v>
      </c>
      <c r="F18" s="15">
        <f>C18*D18*E18</f>
        <v>1250</v>
      </c>
      <c r="G18" s="25"/>
    </row>
    <row r="19" s="2" customFormat="1" spans="1:7">
      <c r="A19" s="21"/>
      <c r="B19" s="11"/>
      <c r="C19" s="11"/>
      <c r="D19" s="22"/>
      <c r="E19" s="23"/>
      <c r="F19" s="15">
        <f>C19*D19*E19</f>
        <v>0</v>
      </c>
      <c r="G19" s="24"/>
    </row>
    <row r="20" s="2" customFormat="1" spans="1:7">
      <c r="A20" s="24"/>
      <c r="B20" s="24"/>
      <c r="C20" s="26"/>
      <c r="D20" s="11"/>
      <c r="E20" s="27"/>
      <c r="F20" s="28">
        <f>SUM(F9:F19)</f>
        <v>68525</v>
      </c>
      <c r="G20" s="28"/>
    </row>
    <row r="21" s="1" customFormat="1" spans="1:21">
      <c r="A21" s="18" t="s">
        <v>28</v>
      </c>
      <c r="B21" s="18"/>
      <c r="C21" s="18"/>
      <c r="D21" s="29"/>
      <c r="E21" s="19"/>
      <c r="F21" s="18"/>
      <c r="G21" s="2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="2" customFormat="1" spans="1:7">
      <c r="A22" s="11" t="s">
        <v>10</v>
      </c>
      <c r="B22" s="11" t="s">
        <v>3</v>
      </c>
      <c r="C22" s="11" t="s">
        <v>29</v>
      </c>
      <c r="D22" s="11" t="s">
        <v>30</v>
      </c>
      <c r="E22" s="11"/>
      <c r="F22" s="11" t="s">
        <v>7</v>
      </c>
      <c r="G22" s="24"/>
    </row>
    <row r="23" s="2" customFormat="1" spans="1:7">
      <c r="A23" s="11"/>
      <c r="B23" s="27"/>
      <c r="C23" s="11"/>
      <c r="D23" s="26"/>
      <c r="E23" s="27"/>
      <c r="F23" s="30">
        <f t="shared" ref="F23:F34" si="1">C23*D23</f>
        <v>0</v>
      </c>
      <c r="G23" s="24"/>
    </row>
    <row r="24" s="2" customFormat="1" spans="1:7">
      <c r="A24" s="22"/>
      <c r="B24" s="11"/>
      <c r="C24" s="11"/>
      <c r="D24" s="26"/>
      <c r="E24" s="27"/>
      <c r="F24" s="28">
        <f>SUM(F23:F23)</f>
        <v>0</v>
      </c>
      <c r="G24" s="24"/>
    </row>
    <row r="25" s="1" customFormat="1" spans="1:21">
      <c r="A25" s="18" t="s">
        <v>31</v>
      </c>
      <c r="B25" s="18"/>
      <c r="C25" s="18"/>
      <c r="D25" s="29"/>
      <c r="E25" s="19"/>
      <c r="F25" s="18"/>
      <c r="G25" s="2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="2" customFormat="1" spans="1:7">
      <c r="A26" s="11" t="s">
        <v>10</v>
      </c>
      <c r="B26" s="11" t="s">
        <v>3</v>
      </c>
      <c r="C26" s="11" t="s">
        <v>32</v>
      </c>
      <c r="D26" s="11" t="s">
        <v>33</v>
      </c>
      <c r="E26" s="11"/>
      <c r="F26" s="11" t="s">
        <v>7</v>
      </c>
      <c r="G26" s="24"/>
    </row>
    <row r="27" s="2" customFormat="1" spans="1:7">
      <c r="A27" s="11" t="s">
        <v>34</v>
      </c>
      <c r="B27" s="27"/>
      <c r="C27" s="11">
        <v>1</v>
      </c>
      <c r="D27" s="26">
        <v>616</v>
      </c>
      <c r="E27" s="27"/>
      <c r="F27" s="30">
        <f t="shared" si="1"/>
        <v>616</v>
      </c>
      <c r="G27" s="24"/>
    </row>
    <row r="28" s="2" customFormat="1" spans="1:7">
      <c r="A28" s="11" t="s">
        <v>35</v>
      </c>
      <c r="B28" s="27" t="s">
        <v>36</v>
      </c>
      <c r="C28" s="11">
        <v>1</v>
      </c>
      <c r="D28" s="26">
        <v>4786</v>
      </c>
      <c r="E28" s="27"/>
      <c r="F28" s="30">
        <f t="shared" si="1"/>
        <v>4786</v>
      </c>
      <c r="G28" s="24"/>
    </row>
    <row r="29" s="2" customFormat="1" spans="1:7">
      <c r="A29" s="22" t="s">
        <v>37</v>
      </c>
      <c r="B29" s="31" t="s">
        <v>38</v>
      </c>
      <c r="C29" s="11">
        <v>14</v>
      </c>
      <c r="D29" s="26">
        <v>40</v>
      </c>
      <c r="E29" s="27"/>
      <c r="F29" s="30">
        <f t="shared" si="1"/>
        <v>560</v>
      </c>
      <c r="G29" s="24"/>
    </row>
    <row r="30" s="2" customFormat="1" spans="1:7">
      <c r="A30" s="22" t="s">
        <v>37</v>
      </c>
      <c r="B30" s="31" t="s">
        <v>39</v>
      </c>
      <c r="C30" s="11">
        <v>4</v>
      </c>
      <c r="D30" s="26">
        <v>30</v>
      </c>
      <c r="E30" s="27"/>
      <c r="F30" s="30">
        <f t="shared" si="1"/>
        <v>120</v>
      </c>
      <c r="G30" s="24"/>
    </row>
    <row r="31" s="2" customFormat="1" spans="1:7">
      <c r="A31" s="22" t="s">
        <v>37</v>
      </c>
      <c r="B31" s="31" t="s">
        <v>40</v>
      </c>
      <c r="C31" s="11">
        <v>1</v>
      </c>
      <c r="D31" s="26">
        <v>210</v>
      </c>
      <c r="E31" s="27"/>
      <c r="F31" s="30">
        <f t="shared" si="1"/>
        <v>210</v>
      </c>
      <c r="G31" s="24"/>
    </row>
    <row r="32" s="2" customFormat="1" spans="1:7">
      <c r="A32" s="22" t="s">
        <v>37</v>
      </c>
      <c r="B32" s="31" t="s">
        <v>41</v>
      </c>
      <c r="C32" s="11">
        <v>1</v>
      </c>
      <c r="D32" s="26">
        <v>64</v>
      </c>
      <c r="E32" s="27"/>
      <c r="F32" s="30">
        <f t="shared" si="1"/>
        <v>64</v>
      </c>
      <c r="G32" s="24"/>
    </row>
    <row r="33" s="2" customFormat="1" spans="1:7">
      <c r="A33" s="22" t="s">
        <v>42</v>
      </c>
      <c r="B33" s="31" t="s">
        <v>43</v>
      </c>
      <c r="C33" s="11">
        <v>1</v>
      </c>
      <c r="D33" s="26">
        <v>30</v>
      </c>
      <c r="E33" s="27"/>
      <c r="F33" s="30">
        <f t="shared" si="1"/>
        <v>30</v>
      </c>
      <c r="G33" s="24"/>
    </row>
    <row r="34" s="2" customFormat="1" spans="1:7">
      <c r="A34" s="22" t="s">
        <v>42</v>
      </c>
      <c r="B34" s="31" t="s">
        <v>44</v>
      </c>
      <c r="C34" s="11">
        <v>1</v>
      </c>
      <c r="D34" s="26">
        <v>24</v>
      </c>
      <c r="E34" s="27"/>
      <c r="F34" s="30">
        <f t="shared" si="1"/>
        <v>24</v>
      </c>
      <c r="G34" s="24"/>
    </row>
    <row r="35" s="2" customFormat="1" spans="1:7">
      <c r="A35" s="22"/>
      <c r="B35" s="11"/>
      <c r="C35" s="11"/>
      <c r="D35" s="26"/>
      <c r="E35" s="27"/>
      <c r="F35" s="28">
        <f>SUM(F27:F34)</f>
        <v>6410</v>
      </c>
      <c r="G35" s="24"/>
    </row>
    <row r="36" s="1" customFormat="1" spans="1:21">
      <c r="A36" s="18" t="s">
        <v>45</v>
      </c>
      <c r="B36" s="18"/>
      <c r="C36" s="18"/>
      <c r="D36" s="18"/>
      <c r="E36" s="19"/>
      <c r="F36" s="18"/>
      <c r="G36" s="2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="2" customFormat="1" spans="1:7">
      <c r="A37" s="11" t="s">
        <v>10</v>
      </c>
      <c r="B37" s="11" t="s">
        <v>3</v>
      </c>
      <c r="C37" s="11" t="s">
        <v>29</v>
      </c>
      <c r="D37" s="22" t="s">
        <v>46</v>
      </c>
      <c r="E37" s="11" t="s">
        <v>47</v>
      </c>
      <c r="F37" s="11" t="s">
        <v>7</v>
      </c>
      <c r="G37" s="24"/>
    </row>
    <row r="38" s="2" customFormat="1" spans="1:7">
      <c r="A38" s="32" t="s">
        <v>48</v>
      </c>
      <c r="B38" s="33" t="s">
        <v>49</v>
      </c>
      <c r="C38" s="34">
        <v>3</v>
      </c>
      <c r="D38" s="11">
        <v>1</v>
      </c>
      <c r="E38" s="27">
        <v>600</v>
      </c>
      <c r="F38" s="15">
        <f t="shared" ref="F38:F43" si="2">C38*D38*E38</f>
        <v>1800</v>
      </c>
      <c r="G38" s="24"/>
    </row>
    <row r="39" s="2" customFormat="1" spans="1:7">
      <c r="A39" s="32" t="s">
        <v>48</v>
      </c>
      <c r="B39" s="33" t="s">
        <v>50</v>
      </c>
      <c r="C39" s="34">
        <v>3</v>
      </c>
      <c r="D39" s="11">
        <v>1</v>
      </c>
      <c r="E39" s="27">
        <v>600</v>
      </c>
      <c r="F39" s="15">
        <f t="shared" si="2"/>
        <v>1800</v>
      </c>
      <c r="G39" s="24"/>
    </row>
    <row r="40" s="2" customFormat="1" spans="1:7">
      <c r="A40" s="32" t="s">
        <v>48</v>
      </c>
      <c r="B40" s="33" t="s">
        <v>51</v>
      </c>
      <c r="C40" s="34">
        <v>3</v>
      </c>
      <c r="D40" s="11">
        <v>1</v>
      </c>
      <c r="E40" s="27">
        <v>400</v>
      </c>
      <c r="F40" s="15">
        <f t="shared" si="2"/>
        <v>1200</v>
      </c>
      <c r="G40" s="24"/>
    </row>
    <row r="41" s="2" customFormat="1" spans="1:7">
      <c r="A41" s="32" t="s">
        <v>52</v>
      </c>
      <c r="B41" s="35" t="s">
        <v>53</v>
      </c>
      <c r="C41" s="34">
        <v>5</v>
      </c>
      <c r="D41" s="11">
        <v>1</v>
      </c>
      <c r="E41" s="27">
        <v>500</v>
      </c>
      <c r="F41" s="15">
        <f t="shared" si="2"/>
        <v>2500</v>
      </c>
      <c r="G41" s="24"/>
    </row>
    <row r="42" s="2" customFormat="1" spans="1:7">
      <c r="A42" s="32" t="s">
        <v>52</v>
      </c>
      <c r="B42" s="35" t="s">
        <v>54</v>
      </c>
      <c r="C42" s="34">
        <v>3</v>
      </c>
      <c r="D42" s="11">
        <v>1</v>
      </c>
      <c r="E42" s="27">
        <v>600</v>
      </c>
      <c r="F42" s="15">
        <f t="shared" si="2"/>
        <v>1800</v>
      </c>
      <c r="G42" s="24"/>
    </row>
    <row r="43" s="2" customFormat="1" spans="1:7">
      <c r="A43" s="32" t="s">
        <v>55</v>
      </c>
      <c r="B43" s="36" t="s">
        <v>56</v>
      </c>
      <c r="C43" s="34">
        <v>1</v>
      </c>
      <c r="D43" s="11">
        <v>1</v>
      </c>
      <c r="E43" s="27">
        <v>547</v>
      </c>
      <c r="F43" s="15">
        <f t="shared" si="2"/>
        <v>547</v>
      </c>
      <c r="G43" s="24"/>
    </row>
    <row r="44" s="2" customFormat="1" spans="1:7">
      <c r="A44" s="11"/>
      <c r="B44" s="37"/>
      <c r="C44" s="11"/>
      <c r="D44" s="11"/>
      <c r="E44" s="11"/>
      <c r="F44" s="28">
        <f>SUM(F38:F43)</f>
        <v>9647</v>
      </c>
      <c r="G44" s="24"/>
    </row>
    <row r="45" s="1" customFormat="1" spans="1:21">
      <c r="A45" s="18" t="s">
        <v>57</v>
      </c>
      <c r="B45" s="18"/>
      <c r="C45" s="18"/>
      <c r="D45" s="18"/>
      <c r="E45" s="19"/>
      <c r="F45" s="18"/>
      <c r="G45" s="2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="2" customFormat="1" spans="1:7">
      <c r="A46" s="38" t="s">
        <v>58</v>
      </c>
      <c r="B46" s="38" t="s">
        <v>59</v>
      </c>
      <c r="C46" s="39"/>
      <c r="D46" s="39"/>
      <c r="E46" s="38"/>
      <c r="F46" s="39"/>
      <c r="G46" s="24"/>
    </row>
    <row r="47" spans="1:7">
      <c r="A47" s="11" t="s">
        <v>1</v>
      </c>
      <c r="B47" s="11">
        <f>F6</f>
        <v>0</v>
      </c>
      <c r="C47" s="24"/>
      <c r="D47" s="24"/>
      <c r="E47" s="11"/>
      <c r="F47" s="24"/>
      <c r="G47" s="24"/>
    </row>
    <row r="48" spans="1:7">
      <c r="A48" s="11" t="str">
        <f>A21</f>
        <v>餐费</v>
      </c>
      <c r="B48" s="11">
        <f>F24</f>
        <v>0</v>
      </c>
      <c r="C48" s="24"/>
      <c r="D48" s="24"/>
      <c r="E48" s="11"/>
      <c r="F48" s="24"/>
      <c r="G48" s="24"/>
    </row>
    <row r="49" spans="1:7">
      <c r="A49" s="11" t="s">
        <v>31</v>
      </c>
      <c r="B49" s="11">
        <f>F35</f>
        <v>6410</v>
      </c>
      <c r="C49" s="24"/>
      <c r="D49" s="24"/>
      <c r="E49" s="11"/>
      <c r="F49" s="24"/>
      <c r="G49" s="24"/>
    </row>
    <row r="50" spans="1:7">
      <c r="A50" s="11" t="s">
        <v>60</v>
      </c>
      <c r="B50" s="11">
        <f>SUM(B47:B49)</f>
        <v>6410</v>
      </c>
      <c r="C50" s="24"/>
      <c r="D50" s="24"/>
      <c r="E50" s="11"/>
      <c r="F50" s="24"/>
      <c r="G50" s="24"/>
    </row>
    <row r="51" spans="1:7">
      <c r="A51" s="11" t="s">
        <v>61</v>
      </c>
      <c r="B51" s="11">
        <f>B50*0.06</f>
        <v>384.6</v>
      </c>
      <c r="C51" s="24"/>
      <c r="D51" s="24"/>
      <c r="E51" s="11"/>
      <c r="F51" s="24"/>
      <c r="G51" s="24"/>
    </row>
    <row r="52" spans="1:7">
      <c r="A52" s="11" t="s">
        <v>9</v>
      </c>
      <c r="B52" s="11">
        <f>F20</f>
        <v>68525</v>
      </c>
      <c r="C52" s="24"/>
      <c r="D52" s="24"/>
      <c r="E52" s="11"/>
      <c r="F52" s="24"/>
      <c r="G52" s="24"/>
    </row>
    <row r="53" spans="1:7">
      <c r="A53" s="11" t="s">
        <v>45</v>
      </c>
      <c r="B53" s="11">
        <f>F44</f>
        <v>9647</v>
      </c>
      <c r="C53" s="24"/>
      <c r="D53" s="24"/>
      <c r="E53" s="11"/>
      <c r="F53" s="24"/>
      <c r="G53" s="24"/>
    </row>
    <row r="54" spans="1:7">
      <c r="A54" s="11" t="s">
        <v>62</v>
      </c>
      <c r="B54" s="40">
        <f>SUM(B50:B53)</f>
        <v>84966.6</v>
      </c>
      <c r="C54" s="11"/>
      <c r="D54" s="11"/>
      <c r="E54" s="11"/>
      <c r="F54" s="11"/>
      <c r="G54" s="11"/>
    </row>
    <row r="55" spans="1:7">
      <c r="A55" s="41" t="s">
        <v>63</v>
      </c>
      <c r="B55" s="42" t="s">
        <v>64</v>
      </c>
      <c r="C55" s="42"/>
      <c r="D55" s="42"/>
      <c r="E55" s="41"/>
      <c r="F55" s="42"/>
      <c r="G55" s="42"/>
    </row>
    <row r="56" spans="1:7">
      <c r="A56" s="43"/>
      <c r="B56" s="42" t="s">
        <v>65</v>
      </c>
      <c r="C56" s="42"/>
      <c r="D56" s="42"/>
      <c r="E56" s="41"/>
      <c r="F56" s="42"/>
      <c r="G56" s="42"/>
    </row>
    <row r="57" spans="1:7">
      <c r="A57" s="43"/>
      <c r="B57" s="42" t="s">
        <v>66</v>
      </c>
      <c r="C57" s="42"/>
      <c r="D57" s="42"/>
      <c r="E57" s="41"/>
      <c r="F57" s="42"/>
      <c r="G57" s="42"/>
    </row>
  </sheetData>
  <mergeCells count="25">
    <mergeCell ref="A1:G1"/>
    <mergeCell ref="A2:G2"/>
    <mergeCell ref="A7:G7"/>
    <mergeCell ref="A21:G21"/>
    <mergeCell ref="D22:E22"/>
    <mergeCell ref="D23:E23"/>
    <mergeCell ref="D24:E24"/>
    <mergeCell ref="A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6:G36"/>
    <mergeCell ref="A45:G45"/>
    <mergeCell ref="C54:G54"/>
    <mergeCell ref="B55:G55"/>
    <mergeCell ref="B56:G56"/>
    <mergeCell ref="B57:G57"/>
    <mergeCell ref="A55:A57"/>
  </mergeCells>
  <pageMargins left="0.46875" right="0.188888888888889" top="0.9" bottom="0.338888888888889" header="0.36875" footer="0.229166666666667"/>
  <pageSetup paperSize="9" scale="75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蓝Dylan</cp:lastModifiedBy>
  <cp:revision>1</cp:revision>
  <dcterms:created xsi:type="dcterms:W3CDTF">2009-08-18T07:45:00Z</dcterms:created>
  <cp:lastPrinted>2012-06-11T02:49:00Z</cp:lastPrinted>
  <dcterms:modified xsi:type="dcterms:W3CDTF">2018-01-30T13:12:39Z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