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<sst xmlns="http://schemas.openxmlformats.org/spreadsheetml/2006/main" count="127" uniqueCount="105">
  <si>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</si>
  <si>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</si>
  <si>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</si>
  <si>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</si>
  <si>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</si>
  <si>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</si>
  <si>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</si>
  <si>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</si>
  <si>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</si>
  <si>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</si>
  <si>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</si>
  <si>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</si>
  <si>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</si>
  <si>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</si>
  <si>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</si>
  <si>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</si>
  <si>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张羽打车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</si>
  <si>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</si>
  <si>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</si>
  <si>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</si>
  <si>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</si>
  <si>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</si>
  <si>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</si>
  <si>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</si>
  <si>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</si>
  <si>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</si>
  <si>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</si>
  <si>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</si>
  <si>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</si>
  <si>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烟</t>
  </si>
  <si>
    <t>尽量提供可用的原始发票，发票项目不可用的，且开票需要加收税点的可以不提供原始发票。网上交易均需提供交易截图。</t>
  </si>
  <si>
    <t>啤酒</t>
  </si>
  <si>
    <t>汾酒</t>
  </si>
  <si>
    <t>湿纸巾</t>
  </si>
  <si>
    <t>停车券</t>
  </si>
  <si>
    <t>裤子</t>
  </si>
  <si>
    <t>运动鞋（缺发票）</t>
  </si>
  <si>
    <t>酱菜、瓜子等</t>
  </si>
  <si>
    <t>打火机20个</t>
  </si>
  <si>
    <t>VIP采买物品</t>
  </si>
  <si>
    <t>现地采买费用合计</t>
  </si>
  <si>
    <t>第三方人工工资</t>
  </si>
  <si>
    <t>张羽兼职工资</t>
  </si>
  <si>
    <t xml:space="preserve">司机,导游不得直接付款,要使用地接间接付款
身份证复印件,收条,签字即可,每人超过800元/人,需要补票或交个人所得税。
</t>
  </si>
  <si>
    <t>司机</t>
  </si>
  <si>
    <t>第三方人工工资合计</t>
  </si>
  <si>
    <t>制作费</t>
  </si>
  <si>
    <t>车头牌</t>
  </si>
  <si>
    <t>席卡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</si>
  <si>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</si>
  <si>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</si>
  <si>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</si>
  <si>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</si>
  <si>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</si>
  <si>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</si>
  <si>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</si>
  <si>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</si>
  <si>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</si>
  <si>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</si>
  <si>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</si>
  <si>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</si>
  <si>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</si>
  <si>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</si>
  <si>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</si>
  <si>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</si>
  <si>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</si>
  <si>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</si>
  <si>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</si>
  <si>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</si>
  <si>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</si>
  <si>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</si>
  <si>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</si>
  <si>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</si>
  <si>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运营总监</t>
  </si>
  <si>
    <t>发生地:</t>
  </si>
  <si>
    <t>上海</t>
  </si>
  <si>
    <t>部门:</t>
  </si>
  <si>
    <t>发生日期:</t>
  </si>
  <si>
    <t>10.31-11.04</t>
  </si>
  <si>
    <t>报销日期:</t>
  </si>
  <si>
    <t>团号:</t>
  </si>
  <si>
    <t>HMOA-221026-SXY600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</si>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</sst>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77" fontId="0" fillId="0" borderId="0" xfId="0" applyNumberFormat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zoomScale="80" zoomScaleNormal="80" topLeftCell="A51" workbookViewId="0">
      <selection activeCell="G69" sqref="G69:H6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6" customWidth="1"/>
    <col min="7" max="7" width="11.8888888888889" customWidth="1"/>
    <col min="8" max="8" width="13" customWidth="1"/>
    <col min="9" max="9" width="24.8796296296296" customWidth="1"/>
    <col min="10" max="10" width="39.5" customWidth="1"/>
    <col min="11" max="11" width="9.37962962962963"/>
    <col min="12" max="12" width="13.1296296296296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83.79</v>
      </c>
      <c r="G8" s="63">
        <v>0</v>
      </c>
      <c r="H8" s="63">
        <f>F8+G8</f>
        <v>83.79</v>
      </c>
      <c r="I8" s="78" t="s">
        <v>16</v>
      </c>
      <c r="J8" s="79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78"/>
      <c r="J9" s="80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78"/>
      <c r="J10" s="80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78"/>
      <c r="J11" s="80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78"/>
      <c r="J12" s="80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83.79</v>
      </c>
      <c r="G13" s="67">
        <f t="shared" ref="G13:H13" si="0">SUM(G8:G12)</f>
        <v>0</v>
      </c>
      <c r="H13" s="67">
        <f t="shared" si="0"/>
        <v>83.79</v>
      </c>
      <c r="I13" s="81"/>
      <c r="J13" s="82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78"/>
      <c r="J14" s="79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78"/>
      <c r="J15" s="80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1"/>
      <c r="J16" s="82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>C17*D17</f>
        <v>0</v>
      </c>
      <c r="F17" s="63">
        <v>54340.45</v>
      </c>
      <c r="G17" s="63">
        <v>3144.6</v>
      </c>
      <c r="H17" s="63">
        <f t="shared" ref="H17:H23" si="2">F17+G17</f>
        <v>57485.05</v>
      </c>
      <c r="I17" s="78"/>
      <c r="J17" s="83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78"/>
      <c r="J18" s="8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78"/>
      <c r="J19" s="8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78"/>
      <c r="J20" s="84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54340.45</v>
      </c>
      <c r="G21" s="67">
        <f t="shared" ref="G21:H21" si="4">SUM(G17:G20)</f>
        <v>3144.6</v>
      </c>
      <c r="H21" s="67">
        <f t="shared" si="4"/>
        <v>57485.05</v>
      </c>
      <c r="I21" s="81"/>
      <c r="J21" s="85"/>
    </row>
    <row r="22" customHeight="1" spans="1:12">
      <c r="A22" s="61">
        <v>4</v>
      </c>
      <c r="B22" s="62" t="s">
        <v>25</v>
      </c>
      <c r="C22" s="63">
        <v>0</v>
      </c>
      <c r="D22" s="64"/>
      <c r="E22" s="63">
        <f>C22*D22</f>
        <v>0</v>
      </c>
      <c r="F22" s="63">
        <v>40099.51</v>
      </c>
      <c r="G22" s="63">
        <v>5.6</v>
      </c>
      <c r="H22" s="63">
        <f t="shared" si="2"/>
        <v>40105.11</v>
      </c>
      <c r="I22" s="78"/>
      <c r="J22" s="83" t="s">
        <v>26</v>
      </c>
      <c r="L22" s="86"/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78"/>
      <c r="J23" s="84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40099.51</v>
      </c>
      <c r="G24" s="67">
        <f>SUM(G22:G23)</f>
        <v>5.6</v>
      </c>
      <c r="H24" s="67">
        <f>SUM(H22:H23)</f>
        <v>40105.11</v>
      </c>
      <c r="I24" s="81"/>
      <c r="J24" s="85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>C25*D25</f>
        <v>0</v>
      </c>
      <c r="F25" s="63">
        <v>1300</v>
      </c>
      <c r="G25" s="63">
        <v>0</v>
      </c>
      <c r="H25" s="63">
        <f>F25+G25</f>
        <v>1300</v>
      </c>
      <c r="I25" s="78" t="s">
        <v>29</v>
      </c>
      <c r="J25" s="79" t="s">
        <v>30</v>
      </c>
    </row>
    <row r="26" customHeight="1" spans="1:10">
      <c r="A26" s="74"/>
      <c r="B26" s="75"/>
      <c r="C26" s="76"/>
      <c r="D26" s="74"/>
      <c r="E26" s="76"/>
      <c r="F26" s="63">
        <v>1160.48</v>
      </c>
      <c r="G26" s="63">
        <v>0</v>
      </c>
      <c r="H26" s="63">
        <f t="shared" ref="H26:H34" si="6">F26+G26</f>
        <v>1160.48</v>
      </c>
      <c r="I26" s="78" t="s">
        <v>31</v>
      </c>
      <c r="J26" s="80"/>
    </row>
    <row r="27" customHeight="1" spans="1:10">
      <c r="A27" s="74"/>
      <c r="B27" s="75"/>
      <c r="C27" s="76"/>
      <c r="D27" s="74"/>
      <c r="E27" s="76"/>
      <c r="F27" s="63">
        <v>2994</v>
      </c>
      <c r="G27" s="63">
        <v>0</v>
      </c>
      <c r="H27" s="63">
        <f t="shared" si="6"/>
        <v>2994</v>
      </c>
      <c r="I27" s="78" t="s">
        <v>32</v>
      </c>
      <c r="J27" s="80"/>
    </row>
    <row r="28" customHeight="1" spans="1:10">
      <c r="A28" s="74"/>
      <c r="B28" s="75"/>
      <c r="C28" s="76"/>
      <c r="D28" s="74"/>
      <c r="E28" s="76"/>
      <c r="F28" s="63">
        <v>0</v>
      </c>
      <c r="G28" s="63">
        <v>12</v>
      </c>
      <c r="H28" s="63">
        <f t="shared" si="6"/>
        <v>12</v>
      </c>
      <c r="I28" s="78" t="s">
        <v>33</v>
      </c>
      <c r="J28" s="80"/>
    </row>
    <row r="29" customHeight="1" spans="1:10">
      <c r="A29" s="74"/>
      <c r="B29" s="75"/>
      <c r="C29" s="76"/>
      <c r="D29" s="74"/>
      <c r="E29" s="76"/>
      <c r="F29" s="63">
        <v>11580</v>
      </c>
      <c r="G29" s="63">
        <v>0</v>
      </c>
      <c r="H29" s="63">
        <f t="shared" si="6"/>
        <v>11580</v>
      </c>
      <c r="I29" s="87" t="s">
        <v>34</v>
      </c>
      <c r="J29" s="80"/>
    </row>
    <row r="30" customHeight="1" spans="1:10">
      <c r="A30" s="74"/>
      <c r="B30" s="75"/>
      <c r="C30" s="76"/>
      <c r="D30" s="74"/>
      <c r="E30" s="76"/>
      <c r="F30" s="63">
        <v>32480</v>
      </c>
      <c r="G30" s="63">
        <v>0</v>
      </c>
      <c r="H30" s="63">
        <f t="shared" si="6"/>
        <v>32480</v>
      </c>
      <c r="I30" s="78" t="s">
        <v>35</v>
      </c>
      <c r="J30" s="80"/>
    </row>
    <row r="31" customHeight="1" spans="1:10">
      <c r="A31" s="74"/>
      <c r="B31" s="75"/>
      <c r="C31" s="76"/>
      <c r="D31" s="74"/>
      <c r="E31" s="76"/>
      <c r="F31">
        <f>3745+3745+749+2996+1371.5+1371.5+1371.5+1371.5+1371.5+1370.99+1361.3+558+664.9-259+799+799+379+526.6+268.3+576.6+576.6</f>
        <v>25713.79</v>
      </c>
      <c r="G31" s="63">
        <v>0</v>
      </c>
      <c r="H31" s="63">
        <f t="shared" si="6"/>
        <v>25713.79</v>
      </c>
      <c r="I31" s="78" t="s">
        <v>36</v>
      </c>
      <c r="J31" s="80"/>
    </row>
    <row r="32" customHeight="1" spans="1:10">
      <c r="A32" s="74"/>
      <c r="B32" s="75"/>
      <c r="C32" s="76"/>
      <c r="D32" s="74"/>
      <c r="E32" s="76"/>
      <c r="F32" s="63">
        <v>0</v>
      </c>
      <c r="G32" s="63">
        <v>53.4</v>
      </c>
      <c r="H32" s="63">
        <f t="shared" si="6"/>
        <v>53.4</v>
      </c>
      <c r="I32" s="78" t="s">
        <v>37</v>
      </c>
      <c r="J32" s="80"/>
    </row>
    <row r="33" customHeight="1" spans="1:10">
      <c r="A33" s="74"/>
      <c r="B33" s="75"/>
      <c r="C33" s="76"/>
      <c r="D33" s="74"/>
      <c r="E33" s="76"/>
      <c r="F33" s="63">
        <v>0</v>
      </c>
      <c r="G33" s="63">
        <v>90</v>
      </c>
      <c r="H33" s="63">
        <f t="shared" si="6"/>
        <v>90</v>
      </c>
      <c r="I33" s="78" t="s">
        <v>38</v>
      </c>
      <c r="J33" s="80"/>
    </row>
    <row r="34" customHeight="1" spans="1:10">
      <c r="A34" s="74"/>
      <c r="B34" s="75"/>
      <c r="C34" s="76"/>
      <c r="D34" s="74"/>
      <c r="E34" s="76"/>
      <c r="F34" s="63">
        <v>207.04</v>
      </c>
      <c r="G34" s="63">
        <v>0</v>
      </c>
      <c r="H34" s="63">
        <f t="shared" si="6"/>
        <v>207.04</v>
      </c>
      <c r="I34" s="78" t="s">
        <v>39</v>
      </c>
      <c r="J34" s="80"/>
    </row>
    <row r="35" customHeight="1" spans="1:10">
      <c r="A35" s="74"/>
      <c r="B35" s="75"/>
      <c r="C35" s="76"/>
      <c r="D35" s="74"/>
      <c r="E35" s="76"/>
      <c r="F35" s="63"/>
      <c r="G35" s="63"/>
      <c r="H35" s="63"/>
      <c r="I35" s="78"/>
      <c r="J35" s="80"/>
    </row>
    <row r="36" customHeight="1" spans="1:10">
      <c r="A36" s="74"/>
      <c r="B36" s="75"/>
      <c r="C36" s="76"/>
      <c r="D36" s="74"/>
      <c r="E36" s="76"/>
      <c r="F36" s="63"/>
      <c r="G36" s="63"/>
      <c r="H36" s="63"/>
      <c r="I36" s="78"/>
      <c r="J36" s="80"/>
    </row>
    <row r="37" customHeight="1" spans="1:10">
      <c r="A37" s="74"/>
      <c r="B37" s="75"/>
      <c r="C37" s="76"/>
      <c r="D37" s="74"/>
      <c r="E37" s="76"/>
      <c r="F37" s="63"/>
      <c r="G37" s="63"/>
      <c r="H37" s="63"/>
      <c r="I37" s="78"/>
      <c r="J37" s="80"/>
    </row>
    <row r="38" customHeight="1" spans="1:10">
      <c r="A38" s="74"/>
      <c r="B38" s="75"/>
      <c r="C38" s="76"/>
      <c r="D38" s="74"/>
      <c r="E38" s="76"/>
      <c r="F38" s="63"/>
      <c r="G38" s="63"/>
      <c r="H38" s="63"/>
      <c r="I38" s="78"/>
      <c r="J38" s="80"/>
    </row>
    <row r="39" customHeight="1" spans="1:10">
      <c r="A39" s="71"/>
      <c r="B39" s="72"/>
      <c r="C39" s="73"/>
      <c r="D39" s="71"/>
      <c r="E39" s="73"/>
      <c r="F39" s="63">
        <v>0</v>
      </c>
      <c r="G39" s="63">
        <v>0</v>
      </c>
      <c r="H39" s="63">
        <f t="shared" ref="H39" si="7">F39+G39</f>
        <v>0</v>
      </c>
      <c r="I39" s="78"/>
      <c r="J39" s="80"/>
    </row>
    <row r="40" s="50" customFormat="1" customHeight="1" spans="1:10">
      <c r="A40" s="65"/>
      <c r="B40" s="66" t="s">
        <v>40</v>
      </c>
      <c r="C40" s="67">
        <f>SUM(C25)</f>
        <v>0</v>
      </c>
      <c r="D40" s="67">
        <f t="shared" ref="D40:E40" si="8">SUM(D25)</f>
        <v>0</v>
      </c>
      <c r="E40" s="67">
        <f t="shared" si="8"/>
        <v>0</v>
      </c>
      <c r="F40" s="67">
        <f>SUM(F25:F39)</f>
        <v>75435.31</v>
      </c>
      <c r="G40" s="67">
        <f>SUM(G25:G39)</f>
        <v>155.4</v>
      </c>
      <c r="H40" s="67">
        <f>SUM(H25:H39)</f>
        <v>75590.71</v>
      </c>
      <c r="I40" s="81"/>
      <c r="J40" s="82"/>
    </row>
    <row r="41" customHeight="1" spans="1:10">
      <c r="A41" s="61">
        <v>6</v>
      </c>
      <c r="B41" s="62" t="s">
        <v>41</v>
      </c>
      <c r="C41" s="63">
        <v>0</v>
      </c>
      <c r="D41" s="64"/>
      <c r="E41" s="63">
        <f t="shared" ref="E39:E58" si="9">C41*D41</f>
        <v>0</v>
      </c>
      <c r="F41" s="63">
        <v>600</v>
      </c>
      <c r="G41" s="63">
        <v>0</v>
      </c>
      <c r="H41" s="63">
        <f t="shared" ref="H39:H62" si="10">F41+G41</f>
        <v>600</v>
      </c>
      <c r="I41" s="78" t="s">
        <v>42</v>
      </c>
      <c r="J41" s="79" t="s">
        <v>43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600</v>
      </c>
      <c r="H42" s="63">
        <f t="shared" si="10"/>
        <v>600</v>
      </c>
      <c r="I42" s="78" t="s">
        <v>44</v>
      </c>
      <c r="J42" s="84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10"/>
        <v>0</v>
      </c>
      <c r="I43" s="78"/>
      <c r="J43" s="84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10"/>
        <v>0</v>
      </c>
      <c r="I44" s="78"/>
      <c r="J44" s="84"/>
    </row>
    <row r="45" s="50" customFormat="1" customHeight="1" spans="1:10">
      <c r="A45" s="65"/>
      <c r="B45" s="66" t="s">
        <v>45</v>
      </c>
      <c r="C45" s="67">
        <f>SUM(C41)</f>
        <v>0</v>
      </c>
      <c r="D45" s="67">
        <f t="shared" ref="D45:E45" si="11">SUM(D41)</f>
        <v>0</v>
      </c>
      <c r="E45" s="67">
        <f t="shared" si="11"/>
        <v>0</v>
      </c>
      <c r="F45" s="67">
        <f>SUM(F41:F44)</f>
        <v>600</v>
      </c>
      <c r="G45" s="67">
        <f t="shared" ref="G45:H45" si="12">SUM(G41:G44)</f>
        <v>600</v>
      </c>
      <c r="H45" s="67">
        <f t="shared" si="12"/>
        <v>1200</v>
      </c>
      <c r="I45" s="81"/>
      <c r="J45" s="85"/>
    </row>
    <row r="46" customHeight="1" spans="1:10">
      <c r="A46" s="61">
        <v>7</v>
      </c>
      <c r="B46" s="62" t="s">
        <v>46</v>
      </c>
      <c r="C46" s="63">
        <v>0</v>
      </c>
      <c r="D46" s="64"/>
      <c r="E46" s="63">
        <f t="shared" si="9"/>
        <v>0</v>
      </c>
      <c r="F46" s="63">
        <v>190</v>
      </c>
      <c r="G46" s="63">
        <v>18</v>
      </c>
      <c r="H46" s="63">
        <f t="shared" si="10"/>
        <v>208</v>
      </c>
      <c r="I46" s="78" t="s">
        <v>47</v>
      </c>
      <c r="J46" s="88"/>
    </row>
    <row r="47" customHeight="1" spans="1:10">
      <c r="A47" s="61"/>
      <c r="B47" s="62"/>
      <c r="C47" s="63"/>
      <c r="D47" s="64"/>
      <c r="E47" s="63"/>
      <c r="F47" s="63">
        <v>33</v>
      </c>
      <c r="G47" s="63">
        <v>0</v>
      </c>
      <c r="H47" s="63">
        <f t="shared" si="10"/>
        <v>33</v>
      </c>
      <c r="I47" s="78" t="s">
        <v>48</v>
      </c>
      <c r="J47" s="89"/>
    </row>
    <row r="48" customHeight="1" spans="1:10">
      <c r="A48" s="61"/>
      <c r="B48" s="62"/>
      <c r="C48" s="63"/>
      <c r="D48" s="64"/>
      <c r="E48" s="63"/>
      <c r="F48" s="63">
        <v>0</v>
      </c>
      <c r="G48" s="63">
        <v>0</v>
      </c>
      <c r="H48" s="63">
        <f t="shared" si="10"/>
        <v>0</v>
      </c>
      <c r="I48" s="78"/>
      <c r="J48" s="89"/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10"/>
        <v>0</v>
      </c>
      <c r="I49" s="78"/>
      <c r="J49" s="89"/>
    </row>
    <row r="50" s="50" customFormat="1" customHeight="1" spans="1:10">
      <c r="A50" s="65"/>
      <c r="B50" s="66" t="s">
        <v>49</v>
      </c>
      <c r="C50" s="67">
        <f>SUM(C46)</f>
        <v>0</v>
      </c>
      <c r="D50" s="67">
        <f t="shared" ref="D50:E50" si="13">SUM(D46)</f>
        <v>0</v>
      </c>
      <c r="E50" s="67">
        <f t="shared" si="13"/>
        <v>0</v>
      </c>
      <c r="F50" s="67">
        <f>SUM(F46:F49)</f>
        <v>223</v>
      </c>
      <c r="G50" s="67">
        <f t="shared" ref="G50:H50" si="14">SUM(G46:G49)</f>
        <v>18</v>
      </c>
      <c r="H50" s="67">
        <f t="shared" si="14"/>
        <v>241</v>
      </c>
      <c r="I50" s="81"/>
      <c r="J50" s="90"/>
    </row>
    <row r="51" customHeight="1" spans="1:10">
      <c r="A51" s="61">
        <v>8</v>
      </c>
      <c r="B51" s="62" t="s">
        <v>50</v>
      </c>
      <c r="C51" s="63">
        <v>0</v>
      </c>
      <c r="D51" s="64"/>
      <c r="E51" s="63">
        <f t="shared" si="9"/>
        <v>0</v>
      </c>
      <c r="F51" s="63">
        <v>0</v>
      </c>
      <c r="G51" s="63">
        <v>0</v>
      </c>
      <c r="H51" s="63">
        <f t="shared" si="10"/>
        <v>0</v>
      </c>
      <c r="I51" s="78"/>
      <c r="J51" s="83" t="s">
        <v>51</v>
      </c>
    </row>
    <row r="52" customHeight="1" spans="1:10">
      <c r="A52" s="61"/>
      <c r="B52" s="62"/>
      <c r="C52" s="63"/>
      <c r="D52" s="64"/>
      <c r="E52" s="63"/>
      <c r="F52" s="63">
        <v>0</v>
      </c>
      <c r="G52" s="63">
        <v>0</v>
      </c>
      <c r="H52" s="63">
        <f t="shared" si="10"/>
        <v>0</v>
      </c>
      <c r="I52" s="78"/>
      <c r="J52" s="84"/>
    </row>
    <row r="53" s="50" customFormat="1" customHeight="1" spans="1:10">
      <c r="A53" s="65"/>
      <c r="B53" s="66" t="s">
        <v>52</v>
      </c>
      <c r="C53" s="67">
        <f>SUM(C51)</f>
        <v>0</v>
      </c>
      <c r="D53" s="67">
        <f t="shared" ref="D53:E53" si="15">SUM(D51)</f>
        <v>0</v>
      </c>
      <c r="E53" s="67">
        <f t="shared" si="15"/>
        <v>0</v>
      </c>
      <c r="F53" s="67">
        <f>SUM(F51:F52)</f>
        <v>0</v>
      </c>
      <c r="G53" s="67">
        <f t="shared" ref="G53:H53" si="16">SUM(G51:G52)</f>
        <v>0</v>
      </c>
      <c r="H53" s="67">
        <f t="shared" si="16"/>
        <v>0</v>
      </c>
      <c r="I53" s="81"/>
      <c r="J53" s="85"/>
    </row>
    <row r="54" customHeight="1" spans="1:10">
      <c r="A54" s="61">
        <v>9</v>
      </c>
      <c r="B54" s="62" t="s">
        <v>53</v>
      </c>
      <c r="C54" s="63">
        <v>0</v>
      </c>
      <c r="D54" s="64"/>
      <c r="E54" s="63">
        <f t="shared" si="9"/>
        <v>0</v>
      </c>
      <c r="F54" s="63">
        <v>0</v>
      </c>
      <c r="G54" s="63">
        <v>0</v>
      </c>
      <c r="H54" s="63">
        <f t="shared" si="10"/>
        <v>0</v>
      </c>
      <c r="I54" s="78"/>
      <c r="J54" s="79" t="s">
        <v>54</v>
      </c>
    </row>
    <row r="55" customHeight="1" spans="1:10">
      <c r="A55" s="61"/>
      <c r="B55" s="62"/>
      <c r="C55" s="63"/>
      <c r="D55" s="64"/>
      <c r="E55" s="63"/>
      <c r="F55" s="63">
        <v>0</v>
      </c>
      <c r="G55" s="63">
        <v>0</v>
      </c>
      <c r="H55" s="63">
        <f t="shared" si="10"/>
        <v>0</v>
      </c>
      <c r="I55" s="78"/>
      <c r="J55" s="80"/>
    </row>
    <row r="56" customHeight="1" spans="1:10">
      <c r="A56" s="61"/>
      <c r="B56" s="62"/>
      <c r="C56" s="63"/>
      <c r="D56" s="64"/>
      <c r="E56" s="63"/>
      <c r="F56" s="63">
        <v>0</v>
      </c>
      <c r="G56" s="63">
        <v>0</v>
      </c>
      <c r="H56" s="63">
        <f t="shared" si="10"/>
        <v>0</v>
      </c>
      <c r="I56" s="78"/>
      <c r="J56" s="80"/>
    </row>
    <row r="57" s="50" customFormat="1" customHeight="1" spans="1:10">
      <c r="A57" s="65"/>
      <c r="B57" s="66" t="s">
        <v>55</v>
      </c>
      <c r="C57" s="67">
        <f>SUM(C54)</f>
        <v>0</v>
      </c>
      <c r="D57" s="67">
        <f t="shared" ref="D57:E57" si="17">SUM(D54)</f>
        <v>0</v>
      </c>
      <c r="E57" s="67">
        <f t="shared" si="17"/>
        <v>0</v>
      </c>
      <c r="F57" s="67">
        <f>SUM(F54:F56)</f>
        <v>0</v>
      </c>
      <c r="G57" s="67">
        <f t="shared" ref="G57:H57" si="18">SUM(G54:G56)</f>
        <v>0</v>
      </c>
      <c r="H57" s="67">
        <f t="shared" si="18"/>
        <v>0</v>
      </c>
      <c r="I57" s="81"/>
      <c r="J57" s="82"/>
    </row>
    <row r="58" customHeight="1" spans="1:10">
      <c r="A58" s="68">
        <v>10</v>
      </c>
      <c r="B58" s="62" t="s">
        <v>56</v>
      </c>
      <c r="C58" s="63">
        <v>0</v>
      </c>
      <c r="D58" s="64"/>
      <c r="E58" s="63">
        <f t="shared" si="9"/>
        <v>0</v>
      </c>
      <c r="F58" s="63">
        <v>288</v>
      </c>
      <c r="G58" s="63">
        <v>0</v>
      </c>
      <c r="H58" s="63">
        <f t="shared" si="10"/>
        <v>288</v>
      </c>
      <c r="I58" s="78" t="s">
        <v>57</v>
      </c>
      <c r="J58" s="88"/>
    </row>
    <row r="59" customHeight="1" spans="1:10">
      <c r="A59" s="74"/>
      <c r="B59" s="62"/>
      <c r="C59" s="63"/>
      <c r="D59" s="64"/>
      <c r="E59" s="63"/>
      <c r="F59" s="63">
        <v>0</v>
      </c>
      <c r="G59" s="63">
        <v>0</v>
      </c>
      <c r="H59" s="63">
        <f t="shared" si="10"/>
        <v>0</v>
      </c>
      <c r="I59" s="78"/>
      <c r="J59" s="89"/>
    </row>
    <row r="60" customHeight="1" spans="1:10">
      <c r="A60" s="74"/>
      <c r="B60" s="62"/>
      <c r="C60" s="63"/>
      <c r="D60" s="64"/>
      <c r="E60" s="63"/>
      <c r="F60" s="63">
        <v>0</v>
      </c>
      <c r="G60" s="63">
        <v>0</v>
      </c>
      <c r="H60" s="63">
        <f t="shared" si="10"/>
        <v>0</v>
      </c>
      <c r="I60" s="78"/>
      <c r="J60" s="89"/>
    </row>
    <row r="61" customHeight="1" spans="1:10">
      <c r="A61" s="74"/>
      <c r="B61" s="62"/>
      <c r="C61" s="63"/>
      <c r="D61" s="64"/>
      <c r="E61" s="63"/>
      <c r="F61" s="63">
        <v>0</v>
      </c>
      <c r="G61" s="63">
        <v>0</v>
      </c>
      <c r="H61" s="63">
        <f t="shared" si="10"/>
        <v>0</v>
      </c>
      <c r="I61" s="78"/>
      <c r="J61" s="89"/>
    </row>
    <row r="62" customHeight="1" spans="1:10">
      <c r="A62" s="71"/>
      <c r="B62" s="62"/>
      <c r="C62" s="63"/>
      <c r="D62" s="64"/>
      <c r="E62" s="63"/>
      <c r="F62" s="63">
        <v>0</v>
      </c>
      <c r="G62" s="63">
        <v>0</v>
      </c>
      <c r="H62" s="63">
        <f t="shared" si="10"/>
        <v>0</v>
      </c>
      <c r="I62" s="78"/>
      <c r="J62" s="89"/>
    </row>
    <row r="63" s="50" customFormat="1" customHeight="1" spans="1:10">
      <c r="A63" s="65"/>
      <c r="B63" s="66" t="s">
        <v>58</v>
      </c>
      <c r="C63" s="67">
        <f>SUM(C58)</f>
        <v>0</v>
      </c>
      <c r="D63" s="67">
        <f t="shared" ref="D63:E63" si="19">SUM(D58)</f>
        <v>0</v>
      </c>
      <c r="E63" s="67">
        <f t="shared" si="19"/>
        <v>0</v>
      </c>
      <c r="F63" s="67">
        <f>SUM(F58:F62)</f>
        <v>288</v>
      </c>
      <c r="G63" s="67">
        <f>SUM(G58:G62)</f>
        <v>0</v>
      </c>
      <c r="H63" s="67">
        <f>SUM(H58:H62)</f>
        <v>288</v>
      </c>
      <c r="I63" s="81"/>
      <c r="J63" s="90"/>
    </row>
    <row r="64" customHeight="1" spans="1:10">
      <c r="A64" s="65"/>
      <c r="B64" s="66" t="s">
        <v>59</v>
      </c>
      <c r="C64" s="67">
        <f>SUM(C63,C57,C53,C50,C45,C40,C24,C21,C16,C13)</f>
        <v>0</v>
      </c>
      <c r="D64" s="67">
        <f t="shared" ref="D64:H64" si="20">SUM(D63,D57,D53,D50,D45,D40,D24,D21,D16,D13)</f>
        <v>0</v>
      </c>
      <c r="E64" s="67">
        <f t="shared" si="20"/>
        <v>0</v>
      </c>
      <c r="F64" s="67">
        <f t="shared" si="20"/>
        <v>171070.06</v>
      </c>
      <c r="G64" s="67">
        <f t="shared" si="20"/>
        <v>3923.6</v>
      </c>
      <c r="H64" s="67">
        <f t="shared" si="20"/>
        <v>174993.66</v>
      </c>
      <c r="I64" s="81"/>
      <c r="J64" s="91"/>
    </row>
    <row r="68" customHeight="1" spans="1:9">
      <c r="A68" s="92" t="s">
        <v>60</v>
      </c>
      <c r="B68" s="93"/>
      <c r="C68" s="94" t="s">
        <v>61</v>
      </c>
      <c r="D68" s="94"/>
      <c r="E68" s="94" t="s">
        <v>62</v>
      </c>
      <c r="F68" s="94"/>
      <c r="G68" s="94" t="s">
        <v>63</v>
      </c>
      <c r="H68" s="94"/>
      <c r="I68" s="100" t="s">
        <v>64</v>
      </c>
    </row>
    <row r="69" customHeight="1" spans="1:9">
      <c r="A69" s="95">
        <v>83000</v>
      </c>
      <c r="B69" s="96"/>
      <c r="C69" s="96">
        <f>H64</f>
        <v>174993.66</v>
      </c>
      <c r="D69" s="96"/>
      <c r="E69" s="96">
        <f>F64</f>
        <v>171070.06</v>
      </c>
      <c r="F69" s="96"/>
      <c r="G69" s="96">
        <f>G64</f>
        <v>3923.6</v>
      </c>
      <c r="H69" s="96"/>
      <c r="I69" s="101">
        <f>A69-C69</f>
        <v>-91993.66</v>
      </c>
    </row>
    <row r="71" customHeight="1" spans="1:9">
      <c r="A71" s="97" t="s">
        <v>65</v>
      </c>
      <c r="B71" s="98"/>
      <c r="C71" s="99" t="s">
        <v>66</v>
      </c>
      <c r="D71" s="97"/>
      <c r="E71" s="97" t="s">
        <v>67</v>
      </c>
      <c r="F71" s="97"/>
      <c r="G71" s="97" t="s">
        <v>68</v>
      </c>
      <c r="H71" s="97"/>
      <c r="I71" s="98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39"/>
    <mergeCell ref="A41:A44"/>
    <mergeCell ref="A46:A49"/>
    <mergeCell ref="A51:A52"/>
    <mergeCell ref="A54:A56"/>
    <mergeCell ref="A58:A62"/>
    <mergeCell ref="B6:B7"/>
    <mergeCell ref="B8:B12"/>
    <mergeCell ref="B14:B15"/>
    <mergeCell ref="B17:B20"/>
    <mergeCell ref="B22:B23"/>
    <mergeCell ref="B25:B39"/>
    <mergeCell ref="B41:B44"/>
    <mergeCell ref="B46:B49"/>
    <mergeCell ref="B51:B52"/>
    <mergeCell ref="B54:B56"/>
    <mergeCell ref="B58:B62"/>
    <mergeCell ref="C8:C12"/>
    <mergeCell ref="C14:C15"/>
    <mergeCell ref="C17:C20"/>
    <mergeCell ref="C22:C23"/>
    <mergeCell ref="C25:C39"/>
    <mergeCell ref="C41:C44"/>
    <mergeCell ref="C46:C49"/>
    <mergeCell ref="C51:C52"/>
    <mergeCell ref="C54:C56"/>
    <mergeCell ref="C58:C62"/>
    <mergeCell ref="D8:D12"/>
    <mergeCell ref="D14:D15"/>
    <mergeCell ref="D17:D20"/>
    <mergeCell ref="D22:D23"/>
    <mergeCell ref="D25:D39"/>
    <mergeCell ref="D41:D44"/>
    <mergeCell ref="D46:D49"/>
    <mergeCell ref="D51:D52"/>
    <mergeCell ref="D54:D56"/>
    <mergeCell ref="D58:D62"/>
    <mergeCell ref="E8:E12"/>
    <mergeCell ref="E14:E15"/>
    <mergeCell ref="E17:E20"/>
    <mergeCell ref="E22:E23"/>
    <mergeCell ref="E25:E39"/>
    <mergeCell ref="E41:E44"/>
    <mergeCell ref="E46:E49"/>
    <mergeCell ref="E51:E52"/>
    <mergeCell ref="E54:E56"/>
    <mergeCell ref="E58:E62"/>
    <mergeCell ref="J4:J5"/>
    <mergeCell ref="J6:J7"/>
    <mergeCell ref="J8:J13"/>
    <mergeCell ref="J14:J16"/>
    <mergeCell ref="J17:J21"/>
    <mergeCell ref="J22:J24"/>
    <mergeCell ref="J25:J40"/>
    <mergeCell ref="J41:J45"/>
    <mergeCell ref="J46:J50"/>
    <mergeCell ref="J51:J53"/>
    <mergeCell ref="J54:J57"/>
    <mergeCell ref="J58:J6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17" sqref="N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70</v>
      </c>
      <c r="E5" s="6"/>
      <c r="F5" s="7" t="s">
        <v>71</v>
      </c>
      <c r="G5" s="7"/>
      <c r="H5" s="6" t="s">
        <v>72</v>
      </c>
      <c r="I5" s="5"/>
      <c r="J5" s="7" t="s">
        <v>73</v>
      </c>
      <c r="K5" s="35"/>
    </row>
    <row r="6" ht="20.1" customHeight="1" spans="2:11">
      <c r="B6" s="8"/>
      <c r="C6" s="9"/>
      <c r="D6" s="10" t="s">
        <v>74</v>
      </c>
      <c r="E6" s="10"/>
      <c r="F6" s="11" t="s">
        <v>75</v>
      </c>
      <c r="G6" s="11"/>
      <c r="H6" s="10" t="s">
        <v>76</v>
      </c>
      <c r="I6" s="9"/>
      <c r="J6" s="11" t="s">
        <v>75</v>
      </c>
      <c r="K6" s="36"/>
    </row>
    <row r="7" ht="20.1" customHeight="1" spans="2:11">
      <c r="B7" s="8"/>
      <c r="C7" s="9"/>
      <c r="D7" s="10" t="s">
        <v>77</v>
      </c>
      <c r="E7" s="10"/>
      <c r="F7" s="11" t="s">
        <v>78</v>
      </c>
      <c r="G7" s="11"/>
      <c r="H7" s="10" t="s">
        <v>79</v>
      </c>
      <c r="I7" s="37"/>
      <c r="J7" s="11">
        <v>11.21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80</v>
      </c>
      <c r="I8" s="38"/>
      <c r="J8" s="15" t="s">
        <v>81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82</v>
      </c>
      <c r="E10" s="19" t="s">
        <v>83</v>
      </c>
      <c r="F10" s="20"/>
      <c r="G10" s="21" t="s">
        <v>84</v>
      </c>
      <c r="H10" s="20" t="s">
        <v>85</v>
      </c>
      <c r="I10" s="19" t="s">
        <v>86</v>
      </c>
      <c r="J10" s="20"/>
      <c r="K10" s="21" t="s">
        <v>87</v>
      </c>
    </row>
    <row r="11" ht="20.1" customHeight="1" spans="2:11">
      <c r="B11" s="22">
        <v>1</v>
      </c>
      <c r="C11" s="23"/>
      <c r="D11" s="24" t="s">
        <v>88</v>
      </c>
      <c r="E11" s="22" t="s">
        <v>89</v>
      </c>
      <c r="F11" s="23"/>
      <c r="G11" s="25">
        <v>0</v>
      </c>
      <c r="H11" s="25"/>
      <c r="I11" s="40"/>
      <c r="J11" s="41"/>
      <c r="K11" s="42" t="s">
        <v>90</v>
      </c>
    </row>
    <row r="12" ht="20.1" customHeight="1" spans="2:11">
      <c r="B12" s="22">
        <v>2</v>
      </c>
      <c r="C12" s="23"/>
      <c r="D12" s="26"/>
      <c r="E12" s="27" t="s">
        <v>91</v>
      </c>
      <c r="F12" s="27"/>
      <c r="G12" s="25">
        <v>2645.11</v>
      </c>
      <c r="H12" s="25">
        <v>2645.11</v>
      </c>
      <c r="I12" s="40"/>
      <c r="J12" s="41"/>
      <c r="K12" s="42" t="s">
        <v>92</v>
      </c>
    </row>
    <row r="13" ht="20.1" customHeight="1" spans="2:11">
      <c r="B13" s="22">
        <v>3</v>
      </c>
      <c r="C13" s="23"/>
      <c r="D13" s="26"/>
      <c r="E13" s="22" t="s">
        <v>93</v>
      </c>
      <c r="F13" s="23"/>
      <c r="G13" s="25">
        <v>0</v>
      </c>
      <c r="H13" s="25"/>
      <c r="I13" s="40"/>
      <c r="J13" s="41"/>
      <c r="K13" s="42" t="s">
        <v>90</v>
      </c>
    </row>
    <row r="14" ht="20.1" customHeight="1" spans="2:11">
      <c r="B14" s="22">
        <v>4</v>
      </c>
      <c r="C14" s="23"/>
      <c r="D14" s="26"/>
      <c r="E14" s="22" t="s">
        <v>94</v>
      </c>
      <c r="F14" s="23"/>
      <c r="G14" s="25">
        <f>H14</f>
        <v>241.1</v>
      </c>
      <c r="H14" s="25">
        <v>241.1</v>
      </c>
      <c r="I14" s="40"/>
      <c r="J14" s="41"/>
      <c r="K14" s="42" t="s">
        <v>95</v>
      </c>
    </row>
    <row r="15" ht="20.1" customHeight="1" spans="2:11">
      <c r="B15" s="22">
        <v>5</v>
      </c>
      <c r="C15" s="23"/>
      <c r="D15" s="24" t="s">
        <v>56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59</v>
      </c>
      <c r="C18" s="29"/>
      <c r="D18" s="29"/>
      <c r="E18" s="29"/>
      <c r="F18" s="20"/>
      <c r="G18" s="30">
        <f>SUM(G11:G17)</f>
        <v>2886.21</v>
      </c>
      <c r="H18" s="30">
        <f>SUM(H11:H17)</f>
        <v>2886.21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85</v>
      </c>
      <c r="C20" s="21"/>
      <c r="D20" s="21"/>
      <c r="E20" s="21"/>
      <c r="F20" s="21"/>
      <c r="G20" s="21" t="s">
        <v>96</v>
      </c>
      <c r="H20" s="21"/>
      <c r="I20" s="21"/>
      <c r="J20" s="21"/>
      <c r="K20" s="21" t="s">
        <v>97</v>
      </c>
    </row>
    <row r="21" ht="20.1" customHeight="1" spans="2:11">
      <c r="B21" s="31">
        <f>H18</f>
        <v>2886.21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2886.21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98</v>
      </c>
      <c r="C23" s="16"/>
      <c r="D23" s="16"/>
      <c r="E23" s="16"/>
      <c r="F23" s="16" t="s">
        <v>66</v>
      </c>
      <c r="G23" s="16" t="s">
        <v>99</v>
      </c>
      <c r="H23" s="16"/>
      <c r="I23" s="16"/>
      <c r="J23" s="16" t="s">
        <v>68</v>
      </c>
      <c r="K23" s="16"/>
    </row>
    <row r="26" ht="17.4" spans="1:11">
      <c r="A26" s="2" t="s">
        <v>100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70</v>
      </c>
      <c r="E28" s="6"/>
      <c r="F28" s="7"/>
      <c r="G28" s="7"/>
      <c r="H28" s="6" t="s">
        <v>72</v>
      </c>
      <c r="I28" s="5"/>
      <c r="J28" s="7"/>
      <c r="K28" s="35"/>
    </row>
    <row r="29" ht="20.1" customHeight="1" spans="2:11">
      <c r="B29" s="8"/>
      <c r="C29" s="9"/>
      <c r="D29" s="10" t="s">
        <v>74</v>
      </c>
      <c r="E29" s="10"/>
      <c r="F29" s="11"/>
      <c r="G29" s="11"/>
      <c r="H29" s="10" t="s">
        <v>76</v>
      </c>
      <c r="I29" s="9"/>
      <c r="J29" s="11"/>
      <c r="K29" s="36"/>
    </row>
    <row r="30" ht="20.1" customHeight="1" spans="2:11">
      <c r="B30" s="8"/>
      <c r="C30" s="9"/>
      <c r="D30" s="10" t="s">
        <v>77</v>
      </c>
      <c r="E30" s="10"/>
      <c r="F30" s="11"/>
      <c r="G30" s="11"/>
      <c r="H30" s="10" t="s">
        <v>79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80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101</v>
      </c>
      <c r="E33" s="27" t="s">
        <v>102</v>
      </c>
      <c r="F33" s="27"/>
      <c r="G33" s="25" t="s">
        <v>103</v>
      </c>
      <c r="H33" s="25" t="s">
        <v>104</v>
      </c>
      <c r="I33" s="25" t="s">
        <v>59</v>
      </c>
      <c r="J33" s="25"/>
      <c r="K33" s="48" t="s">
        <v>87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98</v>
      </c>
      <c r="C38" s="16"/>
      <c r="D38" s="16"/>
      <c r="E38" s="16"/>
      <c r="F38" s="16" t="s">
        <v>66</v>
      </c>
      <c r="G38" s="16" t="s">
        <v>99</v>
      </c>
      <c r="H38" s="16"/>
      <c r="I38" s="16"/>
      <c r="J38" s="16" t="s">
        <v>68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马可</cp:lastModifiedBy>
  <dcterms:created xsi:type="dcterms:W3CDTF">2014-04-15T08:52:00Z</dcterms:created>
  <cp:lastPrinted>2017-09-06T05:53:00Z</cp:lastPrinted>
  <dcterms:modified xsi:type="dcterms:W3CDTF">2022-11-21T03:03:43Z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9D279CC995BC482A99DDF81C077A8C86</vt:lpwstr>
  </property>
</Properties>
</file>