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6134\Desktop\字节签证\237月\"/>
    </mc:Choice>
  </mc:AlternateContent>
  <xr:revisionPtr revIDLastSave="0" documentId="13_ncr:1_{1816270D-D33E-41C6-B694-C8560988879F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Sheet1" sheetId="1" state="hidden" r:id="rId1"/>
    <sheet name="2023年7月" sheetId="9" r:id="rId2"/>
    <sheet name="7月开发票" sheetId="12" r:id="rId3"/>
    <sheet name="mapping" sheetId="10" r:id="rId4"/>
  </sheets>
  <definedNames>
    <definedName name="_xlnm._FilterDatabase" localSheetId="1" hidden="1">'2023年7月'!$U$1:$U$200</definedName>
  </definedNames>
  <calcPr calcId="191029" fullPrecision="0"/>
  <pivotCaches>
    <pivotCache cacheId="0" r:id="rId5"/>
    <pivotCache cacheId="1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2" l="1"/>
  <c r="F26" i="12"/>
  <c r="G26" i="12"/>
  <c r="H26" i="12"/>
  <c r="D26" i="12"/>
  <c r="H4" i="12"/>
  <c r="H5" i="12"/>
  <c r="H6" i="12"/>
  <c r="H7" i="12"/>
  <c r="F7" i="12"/>
  <c r="F4" i="12"/>
  <c r="F5" i="12"/>
  <c r="F6" i="12"/>
  <c r="F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3" i="12"/>
  <c r="H3" i="12" s="1"/>
  <c r="K154" i="9" l="1"/>
  <c r="J154" i="9"/>
  <c r="I154" i="9"/>
  <c r="M153" i="9"/>
  <c r="P153" i="9" s="1"/>
  <c r="M152" i="9"/>
  <c r="M151" i="9"/>
  <c r="P151" i="9" s="1"/>
  <c r="M150" i="9"/>
  <c r="P150" i="9" s="1"/>
  <c r="M149" i="9"/>
  <c r="P149" i="9" s="1"/>
  <c r="M148" i="9"/>
  <c r="N148" i="9" s="1"/>
  <c r="M147" i="9"/>
  <c r="M146" i="9"/>
  <c r="N146" i="9" s="1"/>
  <c r="M145" i="9"/>
  <c r="N145" i="9" s="1"/>
  <c r="M144" i="9"/>
  <c r="M143" i="9"/>
  <c r="O143" i="9" s="1"/>
  <c r="M142" i="9"/>
  <c r="P142" i="9" s="1"/>
  <c r="N141" i="9"/>
  <c r="M141" i="9"/>
  <c r="P141" i="9" s="1"/>
  <c r="M140" i="9"/>
  <c r="P140" i="9" s="1"/>
  <c r="M139" i="9"/>
  <c r="M138" i="9"/>
  <c r="N138" i="9" s="1"/>
  <c r="M137" i="9"/>
  <c r="O137" i="9" s="1"/>
  <c r="M136" i="9"/>
  <c r="M135" i="9"/>
  <c r="O135" i="9" s="1"/>
  <c r="M134" i="9"/>
  <c r="P134" i="9" s="1"/>
  <c r="M133" i="9"/>
  <c r="O133" i="9" s="1"/>
  <c r="M132" i="9"/>
  <c r="M131" i="9"/>
  <c r="M130" i="9"/>
  <c r="P130" i="9" s="1"/>
  <c r="M129" i="9"/>
  <c r="O129" i="9" s="1"/>
  <c r="M128" i="9"/>
  <c r="N128" i="9" s="1"/>
  <c r="M127" i="9"/>
  <c r="M126" i="9"/>
  <c r="O126" i="9" s="1"/>
  <c r="M125" i="9"/>
  <c r="O125" i="9" s="1"/>
  <c r="M124" i="9"/>
  <c r="N124" i="9" s="1"/>
  <c r="M123" i="9"/>
  <c r="N123" i="9" s="1"/>
  <c r="M122" i="9"/>
  <c r="M121" i="9"/>
  <c r="P121" i="9" s="1"/>
  <c r="M120" i="9"/>
  <c r="P120" i="9" s="1"/>
  <c r="M119" i="9"/>
  <c r="O119" i="9" s="1"/>
  <c r="M118" i="9"/>
  <c r="N118" i="9" s="1"/>
  <c r="M117" i="9"/>
  <c r="O117" i="9" s="1"/>
  <c r="M116" i="9"/>
  <c r="O116" i="9" s="1"/>
  <c r="M115" i="9"/>
  <c r="M114" i="9"/>
  <c r="P114" i="9" s="1"/>
  <c r="M113" i="9"/>
  <c r="N113" i="9" s="1"/>
  <c r="M112" i="9"/>
  <c r="M111" i="9"/>
  <c r="O111" i="9" s="1"/>
  <c r="M110" i="9"/>
  <c r="P110" i="9" s="1"/>
  <c r="M109" i="9"/>
  <c r="O109" i="9" s="1"/>
  <c r="M108" i="9"/>
  <c r="N108" i="9" s="1"/>
  <c r="M107" i="9"/>
  <c r="O107" i="9" s="1"/>
  <c r="M106" i="9"/>
  <c r="N106" i="9" s="1"/>
  <c r="M105" i="9"/>
  <c r="M104" i="9"/>
  <c r="P104" i="9" s="1"/>
  <c r="M103" i="9"/>
  <c r="P103" i="9" s="1"/>
  <c r="M102" i="9"/>
  <c r="N102" i="9" s="1"/>
  <c r="M101" i="9"/>
  <c r="M100" i="9"/>
  <c r="O100" i="9" s="1"/>
  <c r="M99" i="9"/>
  <c r="M98" i="9"/>
  <c r="N98" i="9" s="1"/>
  <c r="M97" i="9"/>
  <c r="P97" i="9" s="1"/>
  <c r="M96" i="9"/>
  <c r="M95" i="9"/>
  <c r="P95" i="9" s="1"/>
  <c r="M94" i="9"/>
  <c r="P94" i="9" s="1"/>
  <c r="M93" i="9"/>
  <c r="O93" i="9" s="1"/>
  <c r="M92" i="9"/>
  <c r="O92" i="9" s="1"/>
  <c r="M91" i="9"/>
  <c r="O91" i="9" s="1"/>
  <c r="M90" i="9"/>
  <c r="N90" i="9" s="1"/>
  <c r="M89" i="9"/>
  <c r="M88" i="9"/>
  <c r="P88" i="9" s="1"/>
  <c r="M87" i="9"/>
  <c r="P87" i="9" s="1"/>
  <c r="M86" i="9"/>
  <c r="N86" i="9" s="1"/>
  <c r="M85" i="9"/>
  <c r="M84" i="9"/>
  <c r="O84" i="9" s="1"/>
  <c r="M83" i="9"/>
  <c r="P83" i="9" s="1"/>
  <c r="M82" i="9"/>
  <c r="N82" i="9" s="1"/>
  <c r="M81" i="9"/>
  <c r="N81" i="9" s="1"/>
  <c r="M80" i="9"/>
  <c r="N80" i="9" s="1"/>
  <c r="M79" i="9"/>
  <c r="P79" i="9" s="1"/>
  <c r="M78" i="9"/>
  <c r="O78" i="9" s="1"/>
  <c r="M77" i="9"/>
  <c r="O77" i="9" s="1"/>
  <c r="M76" i="9"/>
  <c r="O76" i="9" s="1"/>
  <c r="M75" i="9"/>
  <c r="M74" i="9"/>
  <c r="M73" i="9"/>
  <c r="N73" i="9" s="1"/>
  <c r="M72" i="9"/>
  <c r="M71" i="9"/>
  <c r="N71" i="9" s="1"/>
  <c r="M70" i="9"/>
  <c r="M69" i="9"/>
  <c r="O69" i="9" s="1"/>
  <c r="M68" i="9"/>
  <c r="M67" i="9"/>
  <c r="N67" i="9" s="1"/>
  <c r="M66" i="9"/>
  <c r="O66" i="9" s="1"/>
  <c r="M65" i="9"/>
  <c r="N65" i="9" s="1"/>
  <c r="M64" i="9"/>
  <c r="P64" i="9" s="1"/>
  <c r="M63" i="9"/>
  <c r="N63" i="9" s="1"/>
  <c r="M62" i="9"/>
  <c r="M61" i="9"/>
  <c r="P61" i="9" s="1"/>
  <c r="M60" i="9"/>
  <c r="M59" i="9"/>
  <c r="O59" i="9" s="1"/>
  <c r="M58" i="9"/>
  <c r="M57" i="9"/>
  <c r="P57" i="9" s="1"/>
  <c r="M56" i="9"/>
  <c r="M55" i="9"/>
  <c r="P55" i="9" s="1"/>
  <c r="M54" i="9"/>
  <c r="M53" i="9"/>
  <c r="O53" i="9" s="1"/>
  <c r="M52" i="9"/>
  <c r="M51" i="9"/>
  <c r="N51" i="9" s="1"/>
  <c r="M50" i="9"/>
  <c r="M49" i="9"/>
  <c r="P49" i="9" s="1"/>
  <c r="M48" i="9"/>
  <c r="P48" i="9" s="1"/>
  <c r="M47" i="9"/>
  <c r="O47" i="9" s="1"/>
  <c r="M46" i="9"/>
  <c r="N46" i="9" s="1"/>
  <c r="M45" i="9"/>
  <c r="P45" i="9" s="1"/>
  <c r="M44" i="9"/>
  <c r="M43" i="9"/>
  <c r="O43" i="9" s="1"/>
  <c r="M42" i="9"/>
  <c r="M41" i="9"/>
  <c r="P41" i="9" s="1"/>
  <c r="M40" i="9"/>
  <c r="M39" i="9"/>
  <c r="P39" i="9" s="1"/>
  <c r="M38" i="9"/>
  <c r="M37" i="9"/>
  <c r="O37" i="9" s="1"/>
  <c r="M36" i="9"/>
  <c r="M35" i="9"/>
  <c r="P35" i="9" s="1"/>
  <c r="M34" i="9"/>
  <c r="O34" i="9" s="1"/>
  <c r="M33" i="9"/>
  <c r="O33" i="9" s="1"/>
  <c r="M32" i="9"/>
  <c r="M31" i="9"/>
  <c r="N31" i="9" s="1"/>
  <c r="M30" i="9"/>
  <c r="M29" i="9"/>
  <c r="P29" i="9" s="1"/>
  <c r="M28" i="9"/>
  <c r="O28" i="9" s="1"/>
  <c r="M27" i="9"/>
  <c r="P27" i="9" s="1"/>
  <c r="M26" i="9"/>
  <c r="O26" i="9" s="1"/>
  <c r="M25" i="9"/>
  <c r="M24" i="9"/>
  <c r="P24" i="9" s="1"/>
  <c r="M23" i="9"/>
  <c r="M22" i="9"/>
  <c r="P22" i="9" s="1"/>
  <c r="M21" i="9"/>
  <c r="N21" i="9" s="1"/>
  <c r="M20" i="9"/>
  <c r="P20" i="9" s="1"/>
  <c r="M19" i="9"/>
  <c r="N19" i="9" s="1"/>
  <c r="M18" i="9"/>
  <c r="O18" i="9" s="1"/>
  <c r="M17" i="9"/>
  <c r="O17" i="9" s="1"/>
  <c r="M16" i="9"/>
  <c r="M15" i="9"/>
  <c r="N15" i="9" s="1"/>
  <c r="M14" i="9"/>
  <c r="M13" i="9"/>
  <c r="P13" i="9" s="1"/>
  <c r="M12" i="9"/>
  <c r="N12" i="9" s="1"/>
  <c r="M11" i="9"/>
  <c r="P11" i="9" s="1"/>
  <c r="M10" i="9"/>
  <c r="M9" i="9"/>
  <c r="M8" i="9"/>
  <c r="O8" i="9" s="1"/>
  <c r="M7" i="9"/>
  <c r="M6" i="9"/>
  <c r="O6" i="9" s="1"/>
  <c r="M5" i="9"/>
  <c r="N5" i="9" s="1"/>
  <c r="M4" i="9"/>
  <c r="P4" i="9" s="1"/>
  <c r="M3" i="9"/>
  <c r="O3" i="9" s="1"/>
  <c r="M2" i="9"/>
  <c r="O2" i="9" s="1"/>
  <c r="L4" i="1"/>
  <c r="K4" i="1"/>
  <c r="J4" i="1"/>
  <c r="Q3" i="1"/>
  <c r="N3" i="1"/>
  <c r="P3" i="1" s="1"/>
  <c r="R3" i="1" s="1"/>
  <c r="N2" i="1"/>
  <c r="Q2" i="1" s="1"/>
  <c r="Q4" i="1" s="1"/>
  <c r="O3" i="1" l="1"/>
  <c r="P135" i="9"/>
  <c r="O88" i="9"/>
  <c r="Q88" i="9" s="1"/>
  <c r="N95" i="9"/>
  <c r="O67" i="9"/>
  <c r="O95" i="9"/>
  <c r="Q95" i="9" s="1"/>
  <c r="P67" i="9"/>
  <c r="O41" i="9"/>
  <c r="Q41" i="9" s="1"/>
  <c r="P76" i="9"/>
  <c r="Q76" i="9" s="1"/>
  <c r="N103" i="9"/>
  <c r="O130" i="9"/>
  <c r="Q130" i="9" s="1"/>
  <c r="P143" i="9"/>
  <c r="Q143" i="9" s="1"/>
  <c r="O103" i="9"/>
  <c r="O15" i="9"/>
  <c r="O57" i="9"/>
  <c r="Q57" i="9" s="1"/>
  <c r="P51" i="9"/>
  <c r="P111" i="9"/>
  <c r="Q111" i="9" s="1"/>
  <c r="N41" i="9"/>
  <c r="N111" i="9"/>
  <c r="P15" i="9"/>
  <c r="P31" i="9"/>
  <c r="Q67" i="9"/>
  <c r="N48" i="9"/>
  <c r="P8" i="9"/>
  <c r="Q8" i="9" s="1"/>
  <c r="P37" i="9"/>
  <c r="Q37" i="9" s="1"/>
  <c r="N76" i="9"/>
  <c r="Q135" i="9"/>
  <c r="P12" i="9"/>
  <c r="Q103" i="9"/>
  <c r="P129" i="9"/>
  <c r="Q129" i="9" s="1"/>
  <c r="O141" i="9"/>
  <c r="O12" i="9"/>
  <c r="N8" i="9"/>
  <c r="N24" i="9"/>
  <c r="N28" i="9"/>
  <c r="O86" i="9"/>
  <c r="P81" i="9"/>
  <c r="N153" i="9"/>
  <c r="P28" i="9"/>
  <c r="Q28" i="9" s="1"/>
  <c r="O55" i="9"/>
  <c r="Q55" i="9" s="1"/>
  <c r="O65" i="9"/>
  <c r="N79" i="9"/>
  <c r="O113" i="9"/>
  <c r="O123" i="9"/>
  <c r="P128" i="9"/>
  <c r="P137" i="9"/>
  <c r="Q137" i="9" s="1"/>
  <c r="P148" i="9"/>
  <c r="O153" i="9"/>
  <c r="Q153" i="9" s="1"/>
  <c r="N18" i="9"/>
  <c r="N55" i="9"/>
  <c r="O24" i="9"/>
  <c r="Q24" i="9" s="1"/>
  <c r="P19" i="9"/>
  <c r="O51" i="9"/>
  <c r="P65" i="9"/>
  <c r="O79" i="9"/>
  <c r="Q79" i="9" s="1"/>
  <c r="P113" i="9"/>
  <c r="P119" i="9"/>
  <c r="Q119" i="9" s="1"/>
  <c r="P123" i="9"/>
  <c r="P33" i="9"/>
  <c r="Q33" i="9" s="1"/>
  <c r="N64" i="9"/>
  <c r="P86" i="9"/>
  <c r="Q141" i="9"/>
  <c r="P47" i="9"/>
  <c r="Q47" i="9" s="1"/>
  <c r="O71" i="9"/>
  <c r="P84" i="9"/>
  <c r="O106" i="9"/>
  <c r="N135" i="9"/>
  <c r="O150" i="9"/>
  <c r="Q150" i="9" s="1"/>
  <c r="O81" i="9"/>
  <c r="O128" i="9"/>
  <c r="N57" i="9"/>
  <c r="P71" i="9"/>
  <c r="P106" i="9"/>
  <c r="O120" i="9"/>
  <c r="Q120" i="9" s="1"/>
  <c r="N130" i="9"/>
  <c r="N17" i="9"/>
  <c r="O19" i="9"/>
  <c r="O31" i="9"/>
  <c r="Q31" i="9" s="1"/>
  <c r="N37" i="9"/>
  <c r="N88" i="9"/>
  <c r="P92" i="9"/>
  <c r="Q92" i="9" s="1"/>
  <c r="O148" i="9"/>
  <c r="N150" i="9"/>
  <c r="N6" i="9"/>
  <c r="N22" i="9"/>
  <c r="N104" i="9"/>
  <c r="O22" i="9"/>
  <c r="Q22" i="9" s="1"/>
  <c r="N35" i="9"/>
  <c r="O63" i="9"/>
  <c r="N69" i="9"/>
  <c r="N97" i="9"/>
  <c r="O102" i="9"/>
  <c r="P108" i="9"/>
  <c r="O114" i="9"/>
  <c r="Q114" i="9" s="1"/>
  <c r="O118" i="9"/>
  <c r="N121" i="9"/>
  <c r="N140" i="9"/>
  <c r="N4" i="9"/>
  <c r="P6" i="9"/>
  <c r="Q6" i="9" s="1"/>
  <c r="P17" i="9"/>
  <c r="Q17" i="9" s="1"/>
  <c r="O20" i="9"/>
  <c r="Q20" i="9" s="1"/>
  <c r="O29" i="9"/>
  <c r="Q29" i="9" s="1"/>
  <c r="O35" i="9"/>
  <c r="Q35" i="9" s="1"/>
  <c r="N39" i="9"/>
  <c r="O49" i="9"/>
  <c r="Q49" i="9" s="1"/>
  <c r="P59" i="9"/>
  <c r="Q59" i="9" s="1"/>
  <c r="P63" i="9"/>
  <c r="P69" i="9"/>
  <c r="Q69" i="9" s="1"/>
  <c r="N87" i="9"/>
  <c r="O90" i="9"/>
  <c r="O97" i="9"/>
  <c r="Q97" i="9" s="1"/>
  <c r="P102" i="9"/>
  <c r="P118" i="9"/>
  <c r="O121" i="9"/>
  <c r="Q121" i="9" s="1"/>
  <c r="O140" i="9"/>
  <c r="Q140" i="9" s="1"/>
  <c r="O146" i="9"/>
  <c r="N149" i="9"/>
  <c r="N151" i="9"/>
  <c r="N13" i="9"/>
  <c r="P93" i="9"/>
  <c r="Q93" i="9" s="1"/>
  <c r="N114" i="9"/>
  <c r="O13" i="9"/>
  <c r="Q13" i="9" s="1"/>
  <c r="N20" i="9"/>
  <c r="N29" i="9"/>
  <c r="N49" i="9"/>
  <c r="N59" i="9"/>
  <c r="O4" i="9"/>
  <c r="Q4" i="9" s="1"/>
  <c r="N27" i="9"/>
  <c r="N33" i="9"/>
  <c r="O39" i="9"/>
  <c r="N43" i="9"/>
  <c r="N47" i="9"/>
  <c r="N53" i="9"/>
  <c r="P77" i="9"/>
  <c r="Q77" i="9" s="1"/>
  <c r="Q84" i="9"/>
  <c r="O87" i="9"/>
  <c r="Q87" i="9" s="1"/>
  <c r="P90" i="9"/>
  <c r="P109" i="9"/>
  <c r="Q109" i="9" s="1"/>
  <c r="P125" i="9"/>
  <c r="Q125" i="9" s="1"/>
  <c r="N129" i="9"/>
  <c r="N143" i="9"/>
  <c r="P146" i="9"/>
  <c r="O149" i="9"/>
  <c r="Q149" i="9" s="1"/>
  <c r="O151" i="9"/>
  <c r="Q151" i="9" s="1"/>
  <c r="O108" i="9"/>
  <c r="O104" i="9"/>
  <c r="Q104" i="9" s="1"/>
  <c r="P43" i="9"/>
  <c r="Q43" i="9" s="1"/>
  <c r="P53" i="9"/>
  <c r="Q53" i="9" s="1"/>
  <c r="N4" i="1"/>
  <c r="P2" i="1"/>
  <c r="O2" i="1"/>
  <c r="O4" i="1" s="1"/>
  <c r="O101" i="9"/>
  <c r="P101" i="9"/>
  <c r="N101" i="9"/>
  <c r="N132" i="9"/>
  <c r="P132" i="9"/>
  <c r="O132" i="9"/>
  <c r="O10" i="9"/>
  <c r="P10" i="9"/>
  <c r="N10" i="9"/>
  <c r="P9" i="9"/>
  <c r="O9" i="9"/>
  <c r="N9" i="9"/>
  <c r="P44" i="9"/>
  <c r="O44" i="9"/>
  <c r="N70" i="9"/>
  <c r="P70" i="9"/>
  <c r="O70" i="9"/>
  <c r="N44" i="9"/>
  <c r="O52" i="9"/>
  <c r="P52" i="9"/>
  <c r="N52" i="9"/>
  <c r="P14" i="9"/>
  <c r="O14" i="9"/>
  <c r="P62" i="9"/>
  <c r="O62" i="9"/>
  <c r="N14" i="9"/>
  <c r="P32" i="9"/>
  <c r="O32" i="9"/>
  <c r="N32" i="9"/>
  <c r="N38" i="9"/>
  <c r="P38" i="9"/>
  <c r="O38" i="9"/>
  <c r="N62" i="9"/>
  <c r="O85" i="9"/>
  <c r="P85" i="9"/>
  <c r="N85" i="9"/>
  <c r="P3" i="9"/>
  <c r="Q3" i="9" s="1"/>
  <c r="P21" i="9"/>
  <c r="O21" i="9"/>
  <c r="P40" i="9"/>
  <c r="O40" i="9"/>
  <c r="N40" i="9"/>
  <c r="N58" i="9"/>
  <c r="P58" i="9"/>
  <c r="O58" i="9"/>
  <c r="P78" i="9"/>
  <c r="Q78" i="9" s="1"/>
  <c r="N116" i="9"/>
  <c r="P116" i="9"/>
  <c r="Q116" i="9" s="1"/>
  <c r="P131" i="9"/>
  <c r="O131" i="9"/>
  <c r="Q131" i="9" s="1"/>
  <c r="N131" i="9"/>
  <c r="P56" i="9"/>
  <c r="O56" i="9"/>
  <c r="N56" i="9"/>
  <c r="N74" i="9"/>
  <c r="P74" i="9"/>
  <c r="O127" i="9"/>
  <c r="P127" i="9"/>
  <c r="N127" i="9"/>
  <c r="P25" i="9"/>
  <c r="O25" i="9"/>
  <c r="N25" i="9"/>
  <c r="P30" i="9"/>
  <c r="O30" i="9"/>
  <c r="P60" i="9"/>
  <c r="O60" i="9"/>
  <c r="Q60" i="9" s="1"/>
  <c r="O74" i="9"/>
  <c r="N134" i="9"/>
  <c r="P136" i="9"/>
  <c r="N136" i="9"/>
  <c r="N7" i="9"/>
  <c r="P7" i="9"/>
  <c r="O7" i="9"/>
  <c r="N30" i="9"/>
  <c r="N42" i="9"/>
  <c r="P42" i="9"/>
  <c r="O42" i="9"/>
  <c r="N60" i="9"/>
  <c r="O68" i="9"/>
  <c r="P68" i="9"/>
  <c r="N68" i="9"/>
  <c r="O134" i="9"/>
  <c r="Q134" i="9" s="1"/>
  <c r="O136" i="9"/>
  <c r="N3" i="9"/>
  <c r="P5" i="9"/>
  <c r="O5" i="9"/>
  <c r="N26" i="9"/>
  <c r="O36" i="9"/>
  <c r="P36" i="9"/>
  <c r="N36" i="9"/>
  <c r="Q39" i="9"/>
  <c r="P46" i="9"/>
  <c r="O46" i="9"/>
  <c r="N54" i="9"/>
  <c r="P54" i="9"/>
  <c r="O54" i="9"/>
  <c r="N78" i="9"/>
  <c r="P80" i="9"/>
  <c r="O80" i="9"/>
  <c r="N83" i="9"/>
  <c r="P16" i="9"/>
  <c r="O16" i="9"/>
  <c r="N16" i="9"/>
  <c r="N23" i="9"/>
  <c r="P23" i="9"/>
  <c r="O23" i="9"/>
  <c r="Q23" i="9" s="1"/>
  <c r="P26" i="9"/>
  <c r="Q26" i="9" s="1"/>
  <c r="P72" i="9"/>
  <c r="O72" i="9"/>
  <c r="N72" i="9"/>
  <c r="O83" i="9"/>
  <c r="Q83" i="9" s="1"/>
  <c r="P99" i="9"/>
  <c r="O99" i="9"/>
  <c r="Q99" i="9" s="1"/>
  <c r="N99" i="9"/>
  <c r="P105" i="9"/>
  <c r="O105" i="9"/>
  <c r="N105" i="9"/>
  <c r="P115" i="9"/>
  <c r="O115" i="9"/>
  <c r="N115" i="9"/>
  <c r="N34" i="9"/>
  <c r="P34" i="9"/>
  <c r="Q34" i="9" s="1"/>
  <c r="N50" i="9"/>
  <c r="P50" i="9"/>
  <c r="N66" i="9"/>
  <c r="P66" i="9"/>
  <c r="Q66" i="9" s="1"/>
  <c r="P96" i="9"/>
  <c r="O96" i="9"/>
  <c r="N96" i="9"/>
  <c r="N2" i="9"/>
  <c r="N11" i="9"/>
  <c r="O50" i="9"/>
  <c r="Q50" i="9" s="1"/>
  <c r="N94" i="9"/>
  <c r="P112" i="9"/>
  <c r="O112" i="9"/>
  <c r="N112" i="9"/>
  <c r="N142" i="9"/>
  <c r="P144" i="9"/>
  <c r="N144" i="9"/>
  <c r="P152" i="9"/>
  <c r="N152" i="9"/>
  <c r="P2" i="9"/>
  <c r="Q2" i="9" s="1"/>
  <c r="O11" i="9"/>
  <c r="Q11" i="9" s="1"/>
  <c r="P18" i="9"/>
  <c r="Q18" i="9" s="1"/>
  <c r="O27" i="9"/>
  <c r="Q27" i="9" s="1"/>
  <c r="O48" i="9"/>
  <c r="Q48" i="9" s="1"/>
  <c r="O64" i="9"/>
  <c r="Q64" i="9" s="1"/>
  <c r="O75" i="9"/>
  <c r="N75" i="9"/>
  <c r="N92" i="9"/>
  <c r="O94" i="9"/>
  <c r="Q94" i="9" s="1"/>
  <c r="N110" i="9"/>
  <c r="P122" i="9"/>
  <c r="O122" i="9"/>
  <c r="N122" i="9"/>
  <c r="N125" i="9"/>
  <c r="O138" i="9"/>
  <c r="O142" i="9"/>
  <c r="Q142" i="9" s="1"/>
  <c r="O144" i="9"/>
  <c r="O152" i="9"/>
  <c r="O45" i="9"/>
  <c r="Q45" i="9" s="1"/>
  <c r="N45" i="9"/>
  <c r="O61" i="9"/>
  <c r="Q61" i="9" s="1"/>
  <c r="N61" i="9"/>
  <c r="P73" i="9"/>
  <c r="O73" i="9"/>
  <c r="P75" i="9"/>
  <c r="P89" i="9"/>
  <c r="O89" i="9"/>
  <c r="N89" i="9"/>
  <c r="O110" i="9"/>
  <c r="Q110" i="9" s="1"/>
  <c r="N120" i="9"/>
  <c r="P138" i="9"/>
  <c r="M154" i="9"/>
  <c r="P91" i="9"/>
  <c r="Q91" i="9" s="1"/>
  <c r="P100" i="9"/>
  <c r="Q100" i="9" s="1"/>
  <c r="P107" i="9"/>
  <c r="Q107" i="9" s="1"/>
  <c r="P117" i="9"/>
  <c r="Q117" i="9" s="1"/>
  <c r="P126" i="9"/>
  <c r="Q126" i="9" s="1"/>
  <c r="P133" i="9"/>
  <c r="Q133" i="9" s="1"/>
  <c r="O147" i="9"/>
  <c r="N147" i="9"/>
  <c r="O139" i="9"/>
  <c r="P139" i="9"/>
  <c r="P147" i="9"/>
  <c r="O82" i="9"/>
  <c r="N84" i="9"/>
  <c r="N91" i="9"/>
  <c r="O98" i="9"/>
  <c r="N100" i="9"/>
  <c r="N107" i="9"/>
  <c r="N117" i="9"/>
  <c r="O124" i="9"/>
  <c r="N126" i="9"/>
  <c r="N133" i="9"/>
  <c r="N139" i="9"/>
  <c r="O145" i="9"/>
  <c r="N77" i="9"/>
  <c r="P82" i="9"/>
  <c r="N93" i="9"/>
  <c r="P98" i="9"/>
  <c r="N109" i="9"/>
  <c r="N119" i="9"/>
  <c r="P124" i="9"/>
  <c r="N137" i="9"/>
  <c r="P145" i="9"/>
  <c r="Q90" i="9" l="1"/>
  <c r="Q96" i="9"/>
  <c r="Q15" i="9"/>
  <c r="Q51" i="9"/>
  <c r="Q21" i="9"/>
  <c r="Q62" i="9"/>
  <c r="Q70" i="9"/>
  <c r="Q44" i="9"/>
  <c r="Q152" i="9"/>
  <c r="Q106" i="9"/>
  <c r="Q42" i="9"/>
  <c r="Q56" i="9"/>
  <c r="Q38" i="9"/>
  <c r="Q118" i="9"/>
  <c r="Q123" i="9"/>
  <c r="Q19" i="9"/>
  <c r="Q81" i="9"/>
  <c r="Q86" i="9"/>
  <c r="Q65" i="9"/>
  <c r="Q12" i="9"/>
  <c r="Q98" i="9"/>
  <c r="Q68" i="9"/>
  <c r="Q71" i="9"/>
  <c r="Q146" i="9"/>
  <c r="Q148" i="9"/>
  <c r="Q113" i="9"/>
  <c r="Q74" i="9"/>
  <c r="Q58" i="9"/>
  <c r="Q128" i="9"/>
  <c r="Q5" i="9"/>
  <c r="Q9" i="9"/>
  <c r="Q10" i="9"/>
  <c r="Q108" i="9"/>
  <c r="Q101" i="9"/>
  <c r="Q138" i="9"/>
  <c r="Q63" i="9"/>
  <c r="Q136" i="9"/>
  <c r="Q89" i="9"/>
  <c r="Q115" i="9"/>
  <c r="Q54" i="9"/>
  <c r="Q30" i="9"/>
  <c r="Q32" i="9"/>
  <c r="Q132" i="9"/>
  <c r="Q102" i="9"/>
  <c r="Q145" i="9"/>
  <c r="Q122" i="9"/>
  <c r="Q75" i="9"/>
  <c r="Q105" i="9"/>
  <c r="Q80" i="9"/>
  <c r="Q7" i="9"/>
  <c r="O154" i="9"/>
  <c r="Q36" i="9"/>
  <c r="Q124" i="9"/>
  <c r="Q52" i="9"/>
  <c r="Q144" i="9"/>
  <c r="Q82" i="9"/>
  <c r="Q139" i="9"/>
  <c r="Q147" i="9"/>
  <c r="Q73" i="9"/>
  <c r="P154" i="9"/>
  <c r="Q112" i="9"/>
  <c r="Q46" i="9"/>
  <c r="Q127" i="9"/>
  <c r="Q85" i="9"/>
  <c r="N154" i="9"/>
  <c r="Q72" i="9"/>
  <c r="Q16" i="9"/>
  <c r="Q25" i="9"/>
  <c r="Q40" i="9"/>
  <c r="Q14" i="9"/>
  <c r="R2" i="1"/>
  <c r="R4" i="1" s="1"/>
  <c r="P4" i="1"/>
  <c r="Q154" i="9" l="1"/>
</calcChain>
</file>

<file path=xl/sharedStrings.xml><?xml version="1.0" encoding="utf-8"?>
<sst xmlns="http://schemas.openxmlformats.org/spreadsheetml/2006/main" count="2034" uniqueCount="562">
  <si>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</si>
  <si>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</si>
  <si>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</si>
  <si>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</si>
  <si>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</si>
  <si>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</si>
  <si>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</si>
  <si>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</si>
  <si>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</si>
  <si>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</si>
  <si>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</si>
  <si>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</si>
  <si>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</si>
  <si>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</si>
  <si>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</si>
  <si>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</si>
  <si>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</si>
  <si>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</si>
  <si>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</si>
  <si>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</si>
  <si>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</si>
  <si>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</si>
  <si>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</si>
  <si>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</si>
  <si>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</si>
  <si>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</si>
  <si>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</si>
  <si>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</si>
  <si>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</si>
  <si>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</si>
  <si>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</si>
  <si>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</si>
  <si>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</si>
  <si>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</si>
  <si>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</si>
  <si>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</si>
  <si>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</si>
  <si>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</si>
  <si>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</si>
  <si>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已送签</t>
  </si>
  <si>
    <t>美国</t>
  </si>
  <si>
    <t>张欣欣</t>
  </si>
  <si>
    <t>武言博</t>
  </si>
  <si>
    <t>王艾</t>
  </si>
  <si>
    <t>李佳璇</t>
  </si>
  <si>
    <t>沈阳</t>
  </si>
  <si>
    <t>巴西</t>
  </si>
  <si>
    <t>黄晓晨</t>
  </si>
  <si>
    <t>TV1N1625016628819017728</t>
  </si>
  <si>
    <t>李文博</t>
  </si>
  <si>
    <t>陈聪</t>
  </si>
  <si>
    <t>TV1N1627176096575578112</t>
  </si>
  <si>
    <t>冯晶凌</t>
  </si>
  <si>
    <t>TV1N1628729422316498944</t>
  </si>
  <si>
    <t>印尼-落地签</t>
  </si>
  <si>
    <t>左博惠</t>
  </si>
  <si>
    <t>陈耀阳</t>
  </si>
  <si>
    <t>王宇寒</t>
  </si>
  <si>
    <t>周炎</t>
  </si>
  <si>
    <t>李雅涵</t>
  </si>
  <si>
    <t>史培操</t>
  </si>
  <si>
    <t>丁立</t>
  </si>
  <si>
    <t>刘子鉴</t>
  </si>
  <si>
    <t>李雯琦</t>
  </si>
  <si>
    <t>郭泰章</t>
  </si>
  <si>
    <t>李文玺</t>
  </si>
  <si>
    <t>李智博</t>
  </si>
  <si>
    <t>童博</t>
  </si>
  <si>
    <t>王雨帆</t>
  </si>
  <si>
    <t>胡振平</t>
  </si>
  <si>
    <t>李元月</t>
  </si>
  <si>
    <t xml:space="preserve"> 印尼-落地签</t>
  </si>
  <si>
    <t>刘芋汐</t>
  </si>
  <si>
    <t>林贤焕</t>
  </si>
  <si>
    <t>李玟潮</t>
  </si>
  <si>
    <t>谭波儿</t>
  </si>
  <si>
    <t>TV1N1658834191635984384</t>
  </si>
  <si>
    <t>李珍珍</t>
  </si>
  <si>
    <t>TV1N1659441863494176768</t>
  </si>
  <si>
    <t>吕懿年</t>
  </si>
  <si>
    <t>TV1N1658809942275801088</t>
  </si>
  <si>
    <t>Marcuz Pae</t>
  </si>
  <si>
    <t>李伟鹏</t>
  </si>
  <si>
    <t>TV1N1658370436762341376</t>
  </si>
  <si>
    <t>TV1N1663016256900317184</t>
  </si>
  <si>
    <t>周悦成</t>
  </si>
  <si>
    <t xml:space="preserve">TV1N1663090281823494144 </t>
  </si>
  <si>
    <t>李玥</t>
  </si>
  <si>
    <t>曾倩雯</t>
  </si>
  <si>
    <t>陈晨</t>
  </si>
  <si>
    <t>陈鹤</t>
  </si>
  <si>
    <t>TV1N1657959305262583808</t>
  </si>
  <si>
    <t>黄文君</t>
  </si>
  <si>
    <t>TV1N1661198935571464192</t>
  </si>
  <si>
    <t>美国EVUS</t>
  </si>
  <si>
    <t>孙溪悦</t>
  </si>
  <si>
    <t>TV1N1661929879404187648</t>
  </si>
  <si>
    <t>王婧颖</t>
  </si>
  <si>
    <t>TV1N1664536954718461952</t>
  </si>
  <si>
    <t>TV1N1663502383134425088</t>
  </si>
  <si>
    <t>沈吟</t>
  </si>
  <si>
    <t>胡亚男</t>
  </si>
  <si>
    <t>TV1N1665921484226416640</t>
  </si>
  <si>
    <t>TV1N1666307366242557952</t>
  </si>
  <si>
    <t>Hannah Miao</t>
  </si>
  <si>
    <t>TV1N1666242275744768000</t>
  </si>
  <si>
    <t>UppalKaran</t>
  </si>
  <si>
    <t>TV1N1665983249043853312</t>
  </si>
  <si>
    <t>曼曼</t>
  </si>
  <si>
    <t>TV1N1668795195908939776</t>
  </si>
  <si>
    <t>Xin Ting Tan</t>
  </si>
  <si>
    <t>TV1N1668185639432466432</t>
  </si>
  <si>
    <t>杨睿</t>
  </si>
  <si>
    <t>TV1N1669602722670215168</t>
  </si>
  <si>
    <t>TV1N1671435620532649984</t>
  </si>
  <si>
    <t>江培豪</t>
  </si>
  <si>
    <t>TV1N1668079538896523264</t>
  </si>
  <si>
    <t>TV1N1671744852742254592</t>
  </si>
  <si>
    <t>俞斌</t>
  </si>
  <si>
    <t>TV1N1670322807122829312</t>
  </si>
  <si>
    <t>黄悦龄</t>
  </si>
  <si>
    <t>TV1N1672829946689187840</t>
  </si>
  <si>
    <t>Asad Khan</t>
  </si>
  <si>
    <t>TV1N1673148152993816576</t>
  </si>
  <si>
    <t>TV1N1672957626327724032</t>
  </si>
  <si>
    <t>Ahteram Uddin</t>
  </si>
  <si>
    <t>TV1N1673151247819743232</t>
  </si>
  <si>
    <t>苗伟</t>
  </si>
  <si>
    <t>TV1N1669196501005852672</t>
  </si>
  <si>
    <t>宋诗蕊</t>
  </si>
  <si>
    <t>TV1N1671387450561933312</t>
  </si>
  <si>
    <t>Manas Mohan Sabnis</t>
  </si>
  <si>
    <t>TV1N1668498420186710016</t>
  </si>
  <si>
    <t>Jacob John Kuttisseril</t>
  </si>
  <si>
    <t>TV1N1673160134358765568</t>
  </si>
  <si>
    <t>张银</t>
  </si>
  <si>
    <t>TV1N1670971029809930240</t>
  </si>
  <si>
    <t xml:space="preserve"> 李雪莹</t>
  </si>
  <si>
    <t>TV1N1671455446458380288</t>
  </si>
  <si>
    <t>Irene Wan</t>
  </si>
  <si>
    <t>TV1N1672911976491835392</t>
  </si>
  <si>
    <t>唐云昱</t>
  </si>
  <si>
    <t>TV1N1673215383056379904</t>
  </si>
  <si>
    <t>聂梓涵</t>
  </si>
  <si>
    <t>TV1N1673265624145215488</t>
  </si>
  <si>
    <t>宋阳忆</t>
  </si>
  <si>
    <t>TV1N1670483130098249728</t>
  </si>
  <si>
    <t>耿健Joe</t>
  </si>
  <si>
    <t>TV1N1673274434423394304</t>
  </si>
  <si>
    <t>徐阿聪</t>
  </si>
  <si>
    <t>TV1N1673526095049932800</t>
  </si>
  <si>
    <t>TV1N1673177294342750208</t>
  </si>
  <si>
    <t>Maggie She</t>
  </si>
  <si>
    <t>TV1N1673199924579942400</t>
  </si>
  <si>
    <t>Mihir Srivastava</t>
  </si>
  <si>
    <t>TV1N1673528177626742784</t>
  </si>
  <si>
    <t>Alex Hu</t>
  </si>
  <si>
    <t>TV1N1673542144256409600</t>
  </si>
  <si>
    <t>宋梓豪/冯志云/李洪川</t>
  </si>
  <si>
    <t>TV1N1663475946562174976</t>
  </si>
  <si>
    <t>闪送费41.2</t>
  </si>
  <si>
    <t>田倩如</t>
  </si>
  <si>
    <t>TV1N1645306642250776576</t>
  </si>
  <si>
    <t>TV1N1663516535185829888</t>
  </si>
  <si>
    <t>快递费13+2100供应商签证费</t>
  </si>
  <si>
    <t>马凌云</t>
  </si>
  <si>
    <t>TV1N1661000038790066176</t>
  </si>
  <si>
    <t>郁天嵘</t>
  </si>
  <si>
    <t>TV1N1670726569075191808</t>
  </si>
  <si>
    <t xml:space="preserve"> Pei Ling San</t>
  </si>
  <si>
    <t>TV1N1673995860759683072</t>
  </si>
  <si>
    <t>TV1N1669655869644201984</t>
  </si>
  <si>
    <t>TV1N1673982876754771968</t>
  </si>
  <si>
    <t>张宁宁</t>
  </si>
  <si>
    <t>TV1N1673993021513539584</t>
  </si>
  <si>
    <t>黄逸勤</t>
  </si>
  <si>
    <t>TV1N1673869378766708736</t>
  </si>
  <si>
    <t>高端</t>
  </si>
  <si>
    <t>TV1N1674317830197985280</t>
  </si>
  <si>
    <t>周洁</t>
  </si>
  <si>
    <t>TV1N1673897147349356544</t>
  </si>
  <si>
    <t>陆茵茵</t>
  </si>
  <si>
    <t>TV1N1667912266638848000</t>
  </si>
  <si>
    <t>TV1N1669979783264038912</t>
  </si>
  <si>
    <t>TV1N1672124909029564416</t>
  </si>
  <si>
    <t>孙伯杰</t>
  </si>
  <si>
    <t>TV1N1674723104041877504</t>
  </si>
  <si>
    <t>罗茜</t>
  </si>
  <si>
    <t>TV1N1673666476026646528</t>
  </si>
  <si>
    <t>TV1N1645299564287262720</t>
  </si>
  <si>
    <t>刘泽</t>
  </si>
  <si>
    <t>TV1N1658391620677791744</t>
  </si>
  <si>
    <t>刘岩松</t>
  </si>
  <si>
    <t>TV1N1670457567388151808</t>
  </si>
  <si>
    <t>王旭龙</t>
  </si>
  <si>
    <t>TV1N1673578375765839872</t>
  </si>
  <si>
    <t>辛天玮</t>
  </si>
  <si>
    <t>TV1N1654033443378864128</t>
  </si>
  <si>
    <t>赵彩玉</t>
  </si>
  <si>
    <t>TV1N1675782483742691328</t>
  </si>
  <si>
    <t>王乙乔</t>
  </si>
  <si>
    <t>TV1N1672807776533475328</t>
  </si>
  <si>
    <t>TV1N1675697817597681664</t>
  </si>
  <si>
    <t>徐亚</t>
  </si>
  <si>
    <t>TV1N1675782511563522048</t>
  </si>
  <si>
    <t>段博璇</t>
  </si>
  <si>
    <t>TV1N1675785024882794496</t>
  </si>
  <si>
    <t>魏立艳</t>
  </si>
  <si>
    <t>TV1N1675782727616339968</t>
  </si>
  <si>
    <t>张博阳</t>
  </si>
  <si>
    <t>TV1N1675794196705652736</t>
  </si>
  <si>
    <t>马至一</t>
  </si>
  <si>
    <t>TV1N1674377052675764224</t>
  </si>
  <si>
    <t>严孝钧</t>
  </si>
  <si>
    <t>TV1N1673676360696745984</t>
  </si>
  <si>
    <t>施伟</t>
  </si>
  <si>
    <t>TV1N1666697929634893824</t>
  </si>
  <si>
    <t>Afie Noordin</t>
  </si>
  <si>
    <t>TV1N1675687090208034816</t>
  </si>
  <si>
    <t>Shawn Qin（秦英祥）</t>
  </si>
  <si>
    <t>TV1N1670963763425705984</t>
  </si>
  <si>
    <t>许蕊</t>
  </si>
  <si>
    <t>TV1N1675429641051848704</t>
  </si>
  <si>
    <t>苑潇宁</t>
  </si>
  <si>
    <t>TV1N1675788732202917888</t>
  </si>
  <si>
    <t>伍莎莎</t>
  </si>
  <si>
    <t>TV1N1675431411861852160</t>
  </si>
  <si>
    <t>TV1N1663073731347308544</t>
  </si>
  <si>
    <t>TV1N1675867270679502848</t>
  </si>
  <si>
    <t>阮诗卉</t>
  </si>
  <si>
    <t>TV1N1670283602808139776</t>
  </si>
  <si>
    <t>打车费26</t>
  </si>
  <si>
    <t>成杨</t>
  </si>
  <si>
    <t>TV1N1676415588929245184</t>
  </si>
  <si>
    <t>Karen Chan</t>
  </si>
  <si>
    <t>TV1N1676404738533208064</t>
  </si>
  <si>
    <t>仝萌</t>
  </si>
  <si>
    <t>TV1N1670718539315093504</t>
  </si>
  <si>
    <t>谢磊</t>
  </si>
  <si>
    <t>TV1N1661928994397650944</t>
  </si>
  <si>
    <t>周聪</t>
  </si>
  <si>
    <t>TV1N1673877606850310144</t>
  </si>
  <si>
    <t>俞林峰</t>
  </si>
  <si>
    <t>TV1N1673574239666196480</t>
  </si>
  <si>
    <t>打车费17+快递费13</t>
  </si>
  <si>
    <t>打车费20+快递费13</t>
  </si>
  <si>
    <t>快递费20.7</t>
  </si>
  <si>
    <t>TV1N1666631486021021696</t>
  </si>
  <si>
    <t>TV1N1676113149546053632</t>
  </si>
  <si>
    <t>费怡奕</t>
  </si>
  <si>
    <t>TV1N1676782077024776192</t>
  </si>
  <si>
    <t>何安婕</t>
  </si>
  <si>
    <t>TV1N1676985030616715264</t>
  </si>
  <si>
    <t>TV1N1672835826931372032</t>
  </si>
  <si>
    <t>JONATHAN LEE YI JIA</t>
  </si>
  <si>
    <t>TV1N1670603453246242816</t>
  </si>
  <si>
    <t>鲍雪</t>
  </si>
  <si>
    <t>TV1N1646050120127741952</t>
  </si>
  <si>
    <t>2100供应商签证费</t>
  </si>
  <si>
    <t>余灏</t>
  </si>
  <si>
    <t>TV1N1676166627815485440</t>
  </si>
  <si>
    <t>TV1N1669182888610398208</t>
  </si>
  <si>
    <t>加急单次快递费</t>
  </si>
  <si>
    <t xml:space="preserve">TV1N1645760633090830336 </t>
  </si>
  <si>
    <t>唐晔晨</t>
  </si>
  <si>
    <t xml:space="preserve">TV1N1675704614614110208 </t>
  </si>
  <si>
    <t>谭超</t>
  </si>
  <si>
    <t>TV1N1661279302613557248</t>
  </si>
  <si>
    <t>戴智健</t>
  </si>
  <si>
    <t xml:space="preserve">TV1N1669251585291051008 </t>
  </si>
  <si>
    <t>李深</t>
  </si>
  <si>
    <t>TV1N1675704672529022976</t>
  </si>
  <si>
    <t>王旖岑</t>
  </si>
  <si>
    <t xml:space="preserve">TV1N1674325789208592384 </t>
  </si>
  <si>
    <t>王芳</t>
  </si>
  <si>
    <t>TV1N1674000654014365696</t>
  </si>
  <si>
    <t>赵焕章</t>
  </si>
  <si>
    <t xml:space="preserve">TV1N1674002059739594752 </t>
  </si>
  <si>
    <t>张欣</t>
  </si>
  <si>
    <t>TV1N1673579642055581696</t>
  </si>
  <si>
    <t>王珏莹</t>
  </si>
  <si>
    <t>马闯</t>
  </si>
  <si>
    <t>TV1N1678332037692719104</t>
  </si>
  <si>
    <t>张萌</t>
  </si>
  <si>
    <t>TV1N1678661877444554752</t>
  </si>
  <si>
    <t>孙靖峥</t>
  </si>
  <si>
    <t>TV1N1674710959677927424</t>
  </si>
  <si>
    <t>TV1N1671511236770668544</t>
  </si>
  <si>
    <t>叶子豪</t>
  </si>
  <si>
    <t>TV1N1674667332616503296</t>
  </si>
  <si>
    <t>汤洋</t>
  </si>
  <si>
    <t>TV1N1674667332872355840</t>
  </si>
  <si>
    <t>RAHUL RAJ</t>
  </si>
  <si>
    <t>TV1N1677158035221299200</t>
  </si>
  <si>
    <t>王娜</t>
  </si>
  <si>
    <t>TV1N1676231812269920256</t>
  </si>
  <si>
    <t>陈继耘</t>
  </si>
  <si>
    <t>TV1N1679121897210781696</t>
  </si>
  <si>
    <t>潘晨露</t>
  </si>
  <si>
    <t>TV1N1679072302053195776</t>
  </si>
  <si>
    <t>廖伟凯</t>
  </si>
  <si>
    <t>TV1N1673257429892894720</t>
  </si>
  <si>
    <t>TV1N1679363285659779072</t>
  </si>
  <si>
    <t>TV1N1679045239808208896</t>
  </si>
  <si>
    <t>陈鑫鑫</t>
  </si>
  <si>
    <t>TV1N1678301968819617792</t>
  </si>
  <si>
    <t>TV1N1680511295164739584</t>
  </si>
  <si>
    <t>Hannah Choi</t>
  </si>
  <si>
    <t>TV1N1681241022238302208</t>
  </si>
  <si>
    <t>张浩然</t>
  </si>
  <si>
    <t>TV1N1676184943602868224</t>
  </si>
  <si>
    <t>孙婧雯</t>
  </si>
  <si>
    <t>TV1N1679072197829017600</t>
  </si>
  <si>
    <t>王皓安</t>
  </si>
  <si>
    <t>TV1N1675143783941820416</t>
  </si>
  <si>
    <t>TV1N1681492822824607744</t>
  </si>
  <si>
    <t>蒋晴汕</t>
  </si>
  <si>
    <t>TV1N1646431562259279872</t>
  </si>
  <si>
    <t>赵福磊</t>
  </si>
  <si>
    <t>TV1N1682218901558177792</t>
  </si>
  <si>
    <t>张岚</t>
  </si>
  <si>
    <t>TV1N1646434339488301056</t>
  </si>
  <si>
    <t>陈耀庭</t>
  </si>
  <si>
    <t>TV1N1678743728918192128</t>
  </si>
  <si>
    <t>刘星宇</t>
  </si>
  <si>
    <t>TV1N1680872830722637824</t>
  </si>
  <si>
    <t>李华虎</t>
  </si>
  <si>
    <t>TV1N1682292501833424896</t>
  </si>
  <si>
    <t>左博惠-二次申请</t>
  </si>
  <si>
    <t>TV1N1668948638535331840</t>
  </si>
  <si>
    <t>HO CHIN HOW</t>
  </si>
  <si>
    <t>TV1N1680852430483726336</t>
  </si>
  <si>
    <t>林苏April（周洁）</t>
  </si>
  <si>
    <t>TV1N1682717567838519296</t>
  </si>
  <si>
    <t>刘明娜</t>
  </si>
  <si>
    <t>TV1N1682236588409847808</t>
  </si>
  <si>
    <t>TV1N1683334518520729600</t>
  </si>
  <si>
    <t>卜瑶</t>
  </si>
  <si>
    <t>TV1N1683460560048599040</t>
  </si>
  <si>
    <t>Nikki（陈妮）</t>
  </si>
  <si>
    <t>TV1N1683998811234816000</t>
  </si>
  <si>
    <t>Chris Zhen（甄怀远）</t>
  </si>
  <si>
    <t>TV1N1683451777503330304</t>
  </si>
  <si>
    <t>王懿然</t>
  </si>
  <si>
    <t>TV1N1658736449823649792</t>
  </si>
  <si>
    <t>快递费13+2500供应商签证费</t>
  </si>
  <si>
    <t>TV1N1662435232688529408</t>
  </si>
  <si>
    <t>2500供应商签证费</t>
  </si>
  <si>
    <t>区如茵</t>
  </si>
  <si>
    <t>TV1N1681907527338680320</t>
  </si>
  <si>
    <t>唐心怡</t>
  </si>
  <si>
    <t>TV1N1684126641331593216</t>
  </si>
  <si>
    <t>TV1N1675824607133605888</t>
  </si>
  <si>
    <t>快递费13</t>
  </si>
  <si>
    <t>Stanley Ho</t>
  </si>
  <si>
    <t>TV1N168085243048372633</t>
  </si>
  <si>
    <t>TV1N1683320844129165312</t>
  </si>
  <si>
    <t>TV1N1683664567891419136</t>
  </si>
  <si>
    <t xml:space="preserve"> 梁钰丹</t>
  </si>
  <si>
    <t>TV1N168332393811623526</t>
  </si>
  <si>
    <t>员工编号</t>
  </si>
  <si>
    <t>公司</t>
  </si>
  <si>
    <t>POC</t>
  </si>
  <si>
    <t>9818237</t>
  </si>
  <si>
    <t>已领取-V2</t>
  </si>
  <si>
    <t>Bytedance Inc.</t>
  </si>
  <si>
    <t>刘子薇</t>
  </si>
  <si>
    <t>1851789</t>
  </si>
  <si>
    <t>TikTok Pte. Ltd.</t>
  </si>
  <si>
    <t>7557125</t>
  </si>
  <si>
    <t>7276050</t>
  </si>
  <si>
    <t>8512319</t>
  </si>
  <si>
    <t>北京有竹居网络技术有限公司</t>
  </si>
  <si>
    <t>3587816</t>
  </si>
  <si>
    <t>上海格物致远网络科技有限公司</t>
  </si>
  <si>
    <t>李菁鑫</t>
  </si>
  <si>
    <t>6106060</t>
  </si>
  <si>
    <t>上海随训通电子科技有限公司</t>
  </si>
  <si>
    <t>9577616</t>
  </si>
  <si>
    <t>9756360</t>
  </si>
  <si>
    <t>9370219</t>
  </si>
  <si>
    <t>蜜柚网络科技（上海）有限公司</t>
  </si>
  <si>
    <t>9077755</t>
  </si>
  <si>
    <t>8068215</t>
  </si>
  <si>
    <t>3231513</t>
  </si>
  <si>
    <t>5936160</t>
  </si>
  <si>
    <t>5810708</t>
  </si>
  <si>
    <t>9713709</t>
  </si>
  <si>
    <t>2300526</t>
  </si>
  <si>
    <t>9899888</t>
  </si>
  <si>
    <t>6601325</t>
  </si>
  <si>
    <t>杭州巨量引擎网络技术有限公司</t>
  </si>
  <si>
    <t>5300226</t>
  </si>
  <si>
    <t>9855276</t>
  </si>
  <si>
    <t>8621086</t>
  </si>
  <si>
    <t>1859793</t>
  </si>
  <si>
    <t>秒针滴答（北京）网络技术有限公司</t>
  </si>
  <si>
    <t>2961100</t>
  </si>
  <si>
    <t>杭州今日头条科技有限公司</t>
  </si>
  <si>
    <t>1822316</t>
  </si>
  <si>
    <t>1572088</t>
  </si>
  <si>
    <t>2108280</t>
  </si>
  <si>
    <t>5539357</t>
  </si>
  <si>
    <t>6690306</t>
  </si>
  <si>
    <t>脸萌技术（深圳）有限公司</t>
  </si>
  <si>
    <t>2076257</t>
  </si>
  <si>
    <t>马晗迪</t>
  </si>
  <si>
    <t>5066226</t>
  </si>
  <si>
    <t>3500969</t>
  </si>
  <si>
    <t>北京字跳网络技术有限公司</t>
  </si>
  <si>
    <t>8106112</t>
  </si>
  <si>
    <t>抖音视界有限公司</t>
  </si>
  <si>
    <t>3379108</t>
  </si>
  <si>
    <t>7371017</t>
  </si>
  <si>
    <t>3252189</t>
  </si>
  <si>
    <t>3819728</t>
  </si>
  <si>
    <t>深圳今日头条科技有限公司</t>
  </si>
  <si>
    <t>7860778</t>
  </si>
  <si>
    <t>8817580</t>
  </si>
  <si>
    <t>5167310</t>
  </si>
  <si>
    <t>9230531</t>
  </si>
  <si>
    <t>1583923</t>
  </si>
  <si>
    <t>吕仕鹏</t>
  </si>
  <si>
    <t>1827530</t>
  </si>
  <si>
    <t>7521975</t>
  </si>
  <si>
    <t>2568537</t>
  </si>
  <si>
    <t>Byteplus Pte. Ltd.</t>
  </si>
  <si>
    <t>9031899</t>
  </si>
  <si>
    <t>1950796</t>
  </si>
  <si>
    <t>6275777</t>
  </si>
  <si>
    <t>6939638</t>
  </si>
  <si>
    <t>李金玲</t>
  </si>
  <si>
    <t>7827319</t>
  </si>
  <si>
    <t>8025331</t>
  </si>
  <si>
    <t>9316669</t>
  </si>
  <si>
    <t>巨量引擎（上海）计算机科技有限公司</t>
  </si>
  <si>
    <t>1790198</t>
  </si>
  <si>
    <t>北京巨量引擎网络技术有限公司</t>
  </si>
  <si>
    <t>2256026</t>
  </si>
  <si>
    <t>7853652</t>
  </si>
  <si>
    <t>9389100</t>
  </si>
  <si>
    <t>8666556</t>
  </si>
  <si>
    <t>1129726</t>
  </si>
  <si>
    <t>8027983</t>
  </si>
  <si>
    <t>5739977</t>
  </si>
  <si>
    <t>5381519</t>
  </si>
  <si>
    <t>5262826</t>
  </si>
  <si>
    <t>8126305</t>
  </si>
  <si>
    <t>1625920</t>
  </si>
  <si>
    <t>9970650</t>
  </si>
  <si>
    <t>7623369</t>
  </si>
  <si>
    <t>1712009</t>
  </si>
  <si>
    <t>北京抖音信息服务有限公司</t>
  </si>
  <si>
    <t>1806506</t>
  </si>
  <si>
    <t>1903171</t>
  </si>
  <si>
    <t>2577782</t>
  </si>
  <si>
    <t>广东今日头条科技有限公司</t>
  </si>
  <si>
    <t>8883296</t>
  </si>
  <si>
    <t>3189670</t>
  </si>
  <si>
    <t>2150502</t>
  </si>
  <si>
    <t>Bytedance Pte. Ltd.</t>
  </si>
  <si>
    <t>2596878</t>
  </si>
  <si>
    <t>1127987</t>
  </si>
  <si>
    <t>9605805</t>
  </si>
  <si>
    <t>5702275</t>
  </si>
  <si>
    <t>8687869</t>
  </si>
  <si>
    <t>5822131</t>
  </si>
  <si>
    <t>王荦淙</t>
  </si>
  <si>
    <t>5922160</t>
  </si>
  <si>
    <t>9781610</t>
  </si>
  <si>
    <t>9630192</t>
  </si>
  <si>
    <t>9956857</t>
  </si>
  <si>
    <t>6156522</t>
  </si>
  <si>
    <t>3952668</t>
  </si>
  <si>
    <t>2913817</t>
  </si>
  <si>
    <t>5230903</t>
  </si>
  <si>
    <t>1868052</t>
  </si>
  <si>
    <t>5585839</t>
  </si>
  <si>
    <t>北京小鸟看看科技有限公司</t>
  </si>
  <si>
    <t>3181726</t>
  </si>
  <si>
    <t>2077936</t>
  </si>
  <si>
    <t>2055960</t>
  </si>
  <si>
    <t>1997622</t>
  </si>
  <si>
    <t>8028950</t>
  </si>
  <si>
    <t>9956160</t>
  </si>
  <si>
    <t>5530731</t>
  </si>
  <si>
    <t>6818613</t>
  </si>
  <si>
    <t>8533369</t>
  </si>
  <si>
    <t>广州凡尘之上科技有限公司</t>
  </si>
  <si>
    <t>2886011</t>
  </si>
  <si>
    <t>6980739</t>
  </si>
  <si>
    <t>5823056</t>
  </si>
  <si>
    <t>1650275</t>
  </si>
  <si>
    <t>2303506</t>
  </si>
  <si>
    <t>3872579</t>
  </si>
  <si>
    <t>2263291</t>
  </si>
  <si>
    <t>3330968</t>
  </si>
  <si>
    <t>7261873</t>
  </si>
  <si>
    <t>2518661</t>
  </si>
  <si>
    <t>9365605</t>
  </si>
  <si>
    <t>9722038</t>
  </si>
  <si>
    <t>2037091</t>
  </si>
  <si>
    <t>8816327</t>
  </si>
  <si>
    <t>广东今日头条网络技术有限公司</t>
  </si>
  <si>
    <t>8737282</t>
  </si>
  <si>
    <t>7009257</t>
  </si>
  <si>
    <t>9729799</t>
  </si>
  <si>
    <t>9057779</t>
  </si>
  <si>
    <t>5201220</t>
  </si>
  <si>
    <t>1107909</t>
  </si>
  <si>
    <t>5960613</t>
  </si>
  <si>
    <t>5928913</t>
  </si>
  <si>
    <t>2336713</t>
  </si>
  <si>
    <t>2513739</t>
  </si>
  <si>
    <t>于丹萍</t>
  </si>
  <si>
    <t>1306627</t>
  </si>
  <si>
    <t>1993350</t>
  </si>
  <si>
    <t>5726809</t>
  </si>
  <si>
    <t>6255751</t>
  </si>
  <si>
    <t>8163211</t>
  </si>
  <si>
    <t>9013711</t>
  </si>
  <si>
    <t>PIPO (SG) Pte. Ltd.</t>
  </si>
  <si>
    <t>1988752</t>
  </si>
  <si>
    <t>3153609</t>
  </si>
  <si>
    <t>8301161</t>
  </si>
  <si>
    <t>5279628</t>
  </si>
  <si>
    <t>9996625</t>
  </si>
  <si>
    <t>1220797</t>
  </si>
  <si>
    <t>6098598</t>
  </si>
  <si>
    <t>2883805</t>
  </si>
  <si>
    <t>7938739</t>
  </si>
  <si>
    <t>3918633</t>
  </si>
  <si>
    <t>3220278</t>
  </si>
  <si>
    <t>7910922</t>
  </si>
  <si>
    <t>3300187</t>
  </si>
  <si>
    <t>3983789</t>
  </si>
  <si>
    <t>7905367</t>
  </si>
  <si>
    <t>2501292</t>
  </si>
  <si>
    <t>6099976</t>
  </si>
  <si>
    <t>3671087</t>
  </si>
  <si>
    <t>9310233</t>
  </si>
  <si>
    <t>7899839</t>
  </si>
  <si>
    <t>实际状态</t>
  </si>
  <si>
    <t>没有递交，康辉只收了材料，有快递费产生</t>
  </si>
  <si>
    <t>办理签证出的十年签</t>
  </si>
  <si>
    <t>拒签</t>
  </si>
  <si>
    <t>已完成 办理签证出的十年签</t>
  </si>
  <si>
    <t>供应商问题导致签证被注销</t>
  </si>
  <si>
    <t>行标签</t>
  </si>
  <si>
    <t>(空白)</t>
  </si>
  <si>
    <t>总计</t>
  </si>
  <si>
    <t>求和项:总金额（含税）
（签证费用+[{签证服务费+其他杂费含服务费}含税6%]）</t>
  </si>
  <si>
    <t>求和项:可抵扣税额
（开专票的情况下，票面的税额）</t>
  </si>
  <si>
    <t>求和项:不可抵扣金额
（总金额-可抵扣税额）</t>
  </si>
  <si>
    <t>TikTok Pte. Ltd.</t>
    <phoneticPr fontId="42" type="noConversion"/>
  </si>
  <si>
    <t>求和项:政府费用+签证中心费用合计
（以信用卡刷卡人民币记录为准）</t>
  </si>
  <si>
    <t>总金额含税
（RMB）</t>
    <phoneticPr fontId="42" type="noConversion"/>
  </si>
  <si>
    <t>普票金额</t>
    <phoneticPr fontId="42" type="noConversion"/>
  </si>
  <si>
    <t>专票金额</t>
    <phoneticPr fontId="42" type="noConversion"/>
  </si>
  <si>
    <t xml:space="preserve">
（RMB）</t>
    <phoneticPr fontId="42" type="noConversion"/>
  </si>
  <si>
    <t>说明：
境外主体invioce美元
国内主体发票人民币</t>
    <phoneticPr fontId="42" type="noConversion"/>
  </si>
  <si>
    <t>（USD）
1 美元 ≈ 7.3111 人民币
2023年10月17日汇率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</si>
</sst>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373C43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1F2329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Calibri"/>
      <family val="2"/>
    </font>
    <font>
      <sz val="9.75"/>
      <color rgb="FFF54A45"/>
      <name val="Calibri"/>
      <family val="2"/>
    </font>
    <font>
      <sz val="9"/>
      <name val="等线"/>
      <family val="3"/>
      <charset val="134"/>
      <scheme val="minor"/>
    </font>
    <font>
      <sz val="10"/>
      <color rgb="FF000000"/>
      <name val="等线"/>
      <family val="4"/>
      <charset val="134"/>
      <scheme val="minor"/>
    </font>
    <font>
      <sz val="10"/>
      <color theme="1"/>
      <name val="等线"/>
      <family val="4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trike/>
      <sz val="10"/>
      <color theme="1"/>
      <name val="等线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686767"/>
      </patternFill>
    </fill>
    <fill>
      <patternFill patternType="solid">
        <fgColor rgb="FFDC9B04"/>
      </patternFill>
    </fill>
    <fill>
      <patternFill patternType="solid">
        <fgColor rgb="FFF76964"/>
      </patternFill>
    </fill>
    <fill>
      <patternFill patternType="solid">
        <fgColor rgb="FFDE7802"/>
      </patternFill>
    </fill>
    <fill>
      <patternFill patternType="solid">
        <fgColor rgb="FF8EE085"/>
      </patternFill>
    </fill>
    <fill>
      <patternFill patternType="solid">
        <fgColor rgb="FF186010"/>
      </patternFill>
    </fill>
    <fill>
      <patternFill patternType="solid">
        <fgColor rgb="FF7EDAFB"/>
      </patternFill>
    </fill>
    <fill>
      <patternFill patternType="solid">
        <fgColor rgb="FF049FD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186010"/>
      </patternFill>
    </fill>
    <fill>
      <patternFill patternType="solid">
        <fgColor rgb="FFDE7802"/>
      </patternFill>
    </fill>
    <fill>
      <patternFill patternType="solid">
        <fgColor rgb="FF049FD7"/>
      </patternFill>
    </fill>
    <fill>
      <patternFill patternType="solid">
        <fgColor rgb="FF686767"/>
      </patternFill>
    </fill>
    <fill>
      <patternFill patternType="solid">
        <fgColor rgb="FF8EE085"/>
      </patternFill>
    </fill>
    <fill>
      <patternFill patternType="solid">
        <fgColor rgb="FFF76964"/>
      </patternFill>
    </fill>
    <fill>
      <patternFill patternType="solid">
        <fgColor rgb="FFDE7802"/>
      </patternFill>
    </fill>
    <fill>
      <patternFill patternType="solid">
        <fgColor rgb="FFDC9B04"/>
      </patternFill>
    </fill>
    <fill>
      <patternFill patternType="solid">
        <fgColor rgb="FF686767"/>
      </patternFill>
    </fill>
    <fill>
      <patternFill patternType="solid">
        <fgColor rgb="FF7EDAFB"/>
      </patternFill>
    </fill>
    <fill>
      <patternFill patternType="solid">
        <fgColor rgb="FFFFF25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Protection="0"/>
  </cellStyleXfs>
  <cellXfs count="6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2" fontId="16" fillId="10" borderId="16" xfId="0" applyNumberFormat="1" applyFont="1" applyFill="1" applyBorder="1" applyAlignment="1">
      <alignment horizontal="center" vertical="center"/>
    </xf>
    <xf numFmtId="0" fontId="17" fillId="11" borderId="17" xfId="0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20" fillId="13" borderId="20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0" fontId="23" fillId="16" borderId="23" xfId="0" applyFont="1" applyFill="1" applyBorder="1" applyAlignment="1">
      <alignment horizontal="center" vertical="center"/>
    </xf>
    <xf numFmtId="0" fontId="24" fillId="17" borderId="24" xfId="0" applyFont="1" applyFill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6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2" fontId="28" fillId="0" borderId="28" xfId="0" applyNumberFormat="1" applyFont="1" applyBorder="1" applyAlignment="1">
      <alignment horizontal="center" vertical="center"/>
    </xf>
    <xf numFmtId="0" fontId="29" fillId="0" borderId="29" xfId="0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0" fontId="32" fillId="19" borderId="3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 vertical="center" wrapText="1"/>
    </xf>
    <xf numFmtId="0" fontId="34" fillId="21" borderId="34" xfId="0" applyFont="1" applyFill="1" applyBorder="1" applyAlignment="1">
      <alignment horizontal="center" vertical="center" wrapText="1"/>
    </xf>
    <xf numFmtId="0" fontId="35" fillId="22" borderId="35" xfId="0" applyFont="1" applyFill="1" applyBorder="1" applyAlignment="1">
      <alignment horizontal="center" vertical="center" wrapText="1"/>
    </xf>
    <xf numFmtId="0" fontId="36" fillId="0" borderId="36" xfId="0" applyFont="1" applyBorder="1" applyAlignment="1">
      <alignment vertical="center"/>
    </xf>
    <xf numFmtId="2" fontId="37" fillId="23" borderId="37" xfId="0" applyNumberFormat="1" applyFont="1" applyFill="1" applyBorder="1" applyAlignment="1">
      <alignment horizontal="center" vertical="center"/>
    </xf>
    <xf numFmtId="0" fontId="38" fillId="0" borderId="38" xfId="0" applyFont="1" applyBorder="1" applyAlignment="1">
      <alignment horizontal="left" vertical="center"/>
    </xf>
    <xf numFmtId="0" fontId="39" fillId="24" borderId="39" xfId="0" applyFont="1" applyFill="1" applyBorder="1" applyAlignment="1">
      <alignment horizontal="center" vertical="center" wrapText="1"/>
    </xf>
    <xf numFmtId="0" fontId="43" fillId="0" borderId="40" xfId="0" applyFont="1" applyBorder="1" applyAlignment="1">
      <alignment vertical="center"/>
    </xf>
    <xf numFmtId="0" fontId="43" fillId="25" borderId="40" xfId="0" applyFont="1" applyFill="1" applyBorder="1" applyAlignment="1">
      <alignment vertical="center"/>
    </xf>
    <xf numFmtId="0" fontId="43" fillId="26" borderId="40" xfId="0" applyFont="1" applyFill="1" applyBorder="1" applyAlignment="1">
      <alignment vertical="center"/>
    </xf>
    <xf numFmtId="0" fontId="44" fillId="0" borderId="40" xfId="0" applyFont="1" applyBorder="1" applyAlignment="1">
      <alignment vertical="center"/>
    </xf>
    <xf numFmtId="0" fontId="26" fillId="27" borderId="26" xfId="0" applyFont="1" applyFill="1" applyBorder="1" applyAlignment="1">
      <alignment horizontal="center" vertical="center"/>
    </xf>
    <xf numFmtId="0" fontId="29" fillId="27" borderId="29" xfId="0" applyFont="1" applyFill="1" applyBorder="1" applyAlignment="1">
      <alignment vertical="center"/>
    </xf>
    <xf numFmtId="0" fontId="38" fillId="27" borderId="38" xfId="0" applyFont="1" applyFill="1" applyBorder="1" applyAlignment="1">
      <alignment horizontal="left" vertical="center"/>
    </xf>
    <xf numFmtId="0" fontId="27" fillId="27" borderId="27" xfId="0" applyFont="1" applyFill="1" applyBorder="1" applyAlignment="1">
      <alignment horizontal="center" vertical="center"/>
    </xf>
    <xf numFmtId="2" fontId="28" fillId="27" borderId="28" xfId="0" applyNumberFormat="1" applyFont="1" applyFill="1" applyBorder="1" applyAlignment="1">
      <alignment horizontal="center" vertical="center"/>
    </xf>
    <xf numFmtId="2" fontId="14" fillId="27" borderId="14" xfId="0" applyNumberFormat="1" applyFont="1" applyFill="1" applyBorder="1" applyAlignment="1">
      <alignment horizontal="center" vertical="center" wrapText="1"/>
    </xf>
    <xf numFmtId="0" fontId="13" fillId="27" borderId="13" xfId="0" applyFont="1" applyFill="1" applyBorder="1" applyAlignment="1">
      <alignment horizontal="center" vertical="center" wrapText="1"/>
    </xf>
    <xf numFmtId="0" fontId="0" fillId="27" borderId="0" xfId="0" applyFill="1" applyAlignment="1">
      <alignment vertical="center"/>
    </xf>
    <xf numFmtId="0" fontId="43" fillId="27" borderId="40" xfId="0" applyFont="1" applyFill="1" applyBorder="1" applyAlignment="1">
      <alignment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18" fillId="12" borderId="18" xfId="0" applyFont="1" applyFill="1" applyBorder="1" applyAlignment="1">
      <alignment horizontal="right" vertical="center"/>
    </xf>
    <xf numFmtId="0" fontId="21" fillId="14" borderId="21" xfId="0" applyFont="1" applyFill="1" applyBorder="1" applyAlignment="1">
      <alignment horizontal="right" vertical="center"/>
    </xf>
    <xf numFmtId="0" fontId="31" fillId="18" borderId="31" xfId="0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45" fillId="28" borderId="41" xfId="0" applyFont="1" applyFill="1" applyBorder="1" applyAlignment="1">
      <alignment horizontal="center" vertical="center" wrapText="1"/>
    </xf>
    <xf numFmtId="0" fontId="45" fillId="28" borderId="41" xfId="0" applyFont="1" applyFill="1" applyBorder="1" applyAlignment="1">
      <alignment horizontal="center" vertical="center"/>
    </xf>
    <xf numFmtId="0" fontId="45" fillId="28" borderId="41" xfId="0" applyFont="1" applyFill="1" applyBorder="1" applyAlignment="1">
      <alignment horizontal="center" vertical="center" wrapText="1"/>
    </xf>
    <xf numFmtId="0" fontId="45" fillId="28" borderId="41" xfId="0" applyFont="1" applyFill="1" applyBorder="1" applyAlignment="1">
      <alignment horizontal="left" vertical="center" wrapText="1"/>
    </xf>
    <xf numFmtId="0" fontId="45" fillId="28" borderId="41" xfId="0" applyFont="1" applyFill="1" applyBorder="1" applyAlignment="1">
      <alignment horizontal="left" vertical="center"/>
    </xf>
    <xf numFmtId="0" fontId="0" fillId="28" borderId="41" xfId="0" applyFill="1" applyBorder="1" applyAlignment="1">
      <alignment vertical="center" wrapText="1"/>
    </xf>
    <xf numFmtId="0" fontId="0" fillId="0" borderId="41" xfId="0" applyBorder="1" applyAlignment="1">
      <alignment vertical="center"/>
    </xf>
    <xf numFmtId="0" fontId="46" fillId="0" borderId="41" xfId="0" applyFont="1" applyBorder="1" applyAlignment="1">
      <alignment vertical="center"/>
    </xf>
    <xf numFmtId="2" fontId="0" fillId="0" borderId="41" xfId="0" applyNumberFormat="1" applyBorder="1" applyAlignment="1">
      <alignment vertical="center"/>
    </xf>
    <xf numFmtId="0" fontId="45" fillId="28" borderId="41" xfId="0" applyFont="1" applyFill="1" applyBorder="1" applyAlignment="1">
      <alignment vertical="center"/>
    </xf>
  </cellXfs>
  <cellStyles count="1">
    <cellStyle name="常规" xfId="0" builtinId="0"/>
  </cellStyles>
  <dxfs count="6"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yteDance" refreshedDate="45211.950430555553" createdVersion="8" refreshedVersion="8" minRefreshableVersion="3" recordCount="160" xr:uid="{2F9A6C12-C11D-6F47-A35F-0870D8ACF0FA}">
  <cacheSource type="worksheet">
    <worksheetSource ref="O1:U1048576" sheet="2023年7月"/>
  </cacheSource>
  <cacheFields count="7">
    <cacheField name="总金额（含税）_x000a_（签证费用+[{签证服务费+其他杂费含服务费}含税6%]）" numFmtId="0">
      <sharedItems containsString="0" containsBlank="1" containsNumber="1" minValue="0" maxValue="92400.269240000023"/>
    </cacheField>
    <cacheField name="可抵扣税额_x000a_（开专票的情况下，票面的税额）" numFmtId="0">
      <sharedItems containsString="0" containsBlank="1" containsNumber="1" minValue="0" maxValue="1960.5452399999999"/>
    </cacheField>
    <cacheField name="不可抵扣金额_x000a_（总金额-可抵扣税额）" numFmtId="0">
      <sharedItems containsString="0" containsBlank="1" containsNumber="1" minValue="0" maxValue="90439.724000000046"/>
    </cacheField>
    <cacheField name="费用描述" numFmtId="0">
      <sharedItems containsBlank="1"/>
    </cacheField>
    <cacheField name="币种" numFmtId="0">
      <sharedItems containsBlank="1"/>
    </cacheField>
    <cacheField name="员工编号" numFmtId="0">
      <sharedItems containsBlank="1"/>
    </cacheField>
    <cacheField name="公司" numFmtId="0">
      <sharedItems containsBlank="1" count="25">
        <s v="Bytedance Inc."/>
        <s v="TikTok Pte. Ltd."/>
        <s v="北京有竹居网络技术有限公司"/>
        <s v="上海格物致远网络科技有限公司"/>
        <s v="上海随训通电子科技有限公司"/>
        <s v="蜜柚网络科技（上海）有限公司"/>
        <s v="杭州巨量引擎网络技术有限公司"/>
        <s v="秒针滴答（北京）网络技术有限公司"/>
        <s v="杭州今日头条科技有限公司"/>
        <s v="脸萌技术（深圳）有限公司"/>
        <s v="北京字跳网络技术有限公司"/>
        <s v="抖音视界有限公司"/>
        <s v="深圳今日头条科技有限公司"/>
        <s v="Byteplus Pte. Ltd."/>
        <s v="巨量引擎（上海）计算机科技有限公司"/>
        <s v="北京巨量引擎网络技术有限公司"/>
        <s v="北京抖音信息服务有限公司"/>
        <s v="广东今日头条科技有限公司"/>
        <s v="Bytedance Pte. Ltd."/>
        <s v="北京小鸟看看科技有限公司"/>
        <s v="广州凡尘之上科技有限公司"/>
        <s v="广东今日头条网络技术有限公司"/>
        <s v="PIPO (SG) Pte. Ltd."/>
        <m/>
        <s v="Byte Precision Sdn. Bhd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6134" refreshedDate="45216.404671412034" createdVersion="8" refreshedVersion="8" minRefreshableVersion="3" recordCount="152" xr:uid="{CA7A5B3F-21EC-4FDA-8C95-800CA2965FAF}">
  <cacheSource type="worksheet">
    <worksheetSource ref="A1:U153" sheet="2023年7月"/>
  </cacheSource>
  <cacheFields count="21">
    <cacheField name="序号" numFmtId="0">
      <sharedItems containsSemiMixedTypes="0" containsString="0" containsNumber="1" containsInteger="1" minValue="1" maxValue="158"/>
    </cacheField>
    <cacheField name="姓名" numFmtId="0">
      <sharedItems/>
    </cacheField>
    <cacheField name="case编号" numFmtId="0">
      <sharedItems/>
    </cacheField>
    <cacheField name="出发地" numFmtId="0">
      <sharedItems/>
    </cacheField>
    <cacheField name="领区" numFmtId="0">
      <sharedItems/>
    </cacheField>
    <cacheField name="签证国家" numFmtId="0">
      <sharedItems/>
    </cacheField>
    <cacheField name="签证类型" numFmtId="0">
      <sharedItems/>
    </cacheField>
    <cacheField name="签证状态" numFmtId="0">
      <sharedItems/>
    </cacheField>
    <cacheField name="政府费用+签证中心费用合计_x000a_（以信用卡刷卡人民币记录为准）" numFmtId="0">
      <sharedItems containsSemiMixedTypes="0" containsString="0" containsNumber="1" minValue="0" maxValue="1387.5"/>
    </cacheField>
    <cacheField name="供应商服务费_x000a_（签证）" numFmtId="2">
      <sharedItems containsSemiMixedTypes="0" containsString="0" containsNumber="1" containsInteger="1" minValue="0" maxValue="400"/>
    </cacheField>
    <cacheField name="其他杂费_x000a_（康辉代付or字节报销杂费）" numFmtId="2">
      <sharedItems containsSemiMixedTypes="0" containsString="0" containsNumber="1" minValue="0" maxValue="2513"/>
    </cacheField>
    <cacheField name="其他杂费说明_x000a_（包含翻译/洗照片/打车/快递/加急费/护照借出费等）" numFmtId="0">
      <sharedItems containsBlank="1"/>
    </cacheField>
    <cacheField name="其他杂费含服务费_x000a_*1.06" numFmtId="2">
      <sharedItems containsSemiMixedTypes="0" containsString="0" containsNumber="1" minValue="0" maxValue="2663.78"/>
    </cacheField>
    <cacheField name="总金额（不含税 ）_x000a_（签证费用+签证服务费+其他杂费含服务费）" numFmtId="2">
      <sharedItems containsSemiMixedTypes="0" containsString="0" containsNumber="1" minValue="0" maxValue="3063.78"/>
    </cacheField>
    <cacheField name="总金额（含税）_x000a_（签证费用+[{签证服务费+其他杂费含服务费}含税6%]）" numFmtId="2">
      <sharedItems containsSemiMixedTypes="0" containsString="0" containsNumber="1" minValue="0" maxValue="3247.61"/>
    </cacheField>
    <cacheField name="可抵扣税额_x000a_（开专票的情况下，票面的税额）" numFmtId="2">
      <sharedItems containsSemiMixedTypes="0" containsString="0" containsNumber="1" minValue="0" maxValue="183.83"/>
    </cacheField>
    <cacheField name="不可抵扣金额_x000a_（总金额-可抵扣税额）" numFmtId="2">
      <sharedItems containsSemiMixedTypes="0" containsString="0" containsNumber="1" minValue="0" maxValue="3063.78"/>
    </cacheField>
    <cacheField name="费用描述" numFmtId="2">
      <sharedItems/>
    </cacheField>
    <cacheField name="币种" numFmtId="0">
      <sharedItems/>
    </cacheField>
    <cacheField name="员工编号" numFmtId="0">
      <sharedItems/>
    </cacheField>
    <cacheField name="公司" numFmtId="0">
      <sharedItems count="23">
        <s v="Bytedance Inc."/>
        <s v="TikTok Pte. Ltd."/>
        <s v="北京有竹居网络技术有限公司"/>
        <s v="上海格物致远网络科技有限公司"/>
        <s v="上海随训通电子科技有限公司"/>
        <s v="蜜柚网络科技（上海）有限公司"/>
        <s v="杭州巨量引擎网络技术有限公司"/>
        <s v="秒针滴答（北京）网络技术有限公司"/>
        <s v="杭州今日头条科技有限公司"/>
        <s v="脸萌技术（深圳）有限公司"/>
        <s v="北京字跳网络技术有限公司"/>
        <s v="抖音视界有限公司"/>
        <s v="深圳今日头条科技有限公司"/>
        <s v="Byteplus Pte. Ltd."/>
        <s v="巨量引擎（上海）计算机科技有限公司"/>
        <s v="北京巨量引擎网络技术有限公司"/>
        <s v="北京抖音信息服务有限公司"/>
        <s v="广东今日头条科技有限公司"/>
        <s v="Bytedance Pte. Ltd."/>
        <s v="北京小鸟看看科技有限公司"/>
        <s v="广州凡尘之上科技有限公司"/>
        <s v="广东今日头条网络技术有限公司"/>
        <s v="PIPO (SG) Pte. Ltd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n v="352.58000000000004"/>
    <n v="6"/>
    <n v="346.58000000000004"/>
    <s v="签证费"/>
    <s v="CNY"/>
    <s v="9818237"/>
    <x v="0"/>
  </r>
  <r>
    <n v="352.58000000000004"/>
    <n v="6"/>
    <n v="346.58000000000004"/>
    <s v="签证费"/>
    <s v="CNY"/>
    <s v="1851789"/>
    <x v="1"/>
  </r>
  <r>
    <n v="352.58000000000004"/>
    <n v="6"/>
    <n v="346.58000000000004"/>
    <s v="签证费"/>
    <s v="CNY"/>
    <s v="7557125"/>
    <x v="1"/>
  </r>
  <r>
    <n v="352.58000000000004"/>
    <n v="6"/>
    <n v="346.58000000000004"/>
    <s v="签证费"/>
    <s v="CNY"/>
    <s v="7276050"/>
    <x v="1"/>
  </r>
  <r>
    <n v="355.59000000000003"/>
    <n v="6"/>
    <n v="349.59000000000003"/>
    <s v="签证费"/>
    <s v="CNY"/>
    <s v="8512319"/>
    <x v="2"/>
  </r>
  <r>
    <n v="359.41999999999996"/>
    <n v="6"/>
    <n v="353.41999999999996"/>
    <s v="签证费"/>
    <s v="CNY"/>
    <s v="3587816"/>
    <x v="3"/>
  </r>
  <r>
    <n v="360.96000000000004"/>
    <n v="6"/>
    <n v="354.96000000000004"/>
    <s v="签证费"/>
    <s v="CNY"/>
    <s v="6106060"/>
    <x v="4"/>
  </r>
  <r>
    <n v="360.96000000000004"/>
    <n v="6"/>
    <n v="354.96000000000004"/>
    <s v="签证费"/>
    <s v="CNY"/>
    <s v="9577616"/>
    <x v="1"/>
  </r>
  <r>
    <n v="360.96000000000004"/>
    <n v="6"/>
    <n v="354.96000000000004"/>
    <s v="签证费"/>
    <s v="CNY"/>
    <s v="9756360"/>
    <x v="2"/>
  </r>
  <r>
    <n v="360.96000000000004"/>
    <n v="6"/>
    <n v="354.96000000000004"/>
    <s v="签证费"/>
    <s v="CNY"/>
    <s v="9370219"/>
    <x v="5"/>
  </r>
  <r>
    <n v="360.38"/>
    <n v="6"/>
    <n v="354.38"/>
    <s v="签证费"/>
    <s v="CNY"/>
    <s v="9077755"/>
    <x v="1"/>
  </r>
  <r>
    <n v="360.76"/>
    <n v="6"/>
    <n v="354.76"/>
    <s v="签证费"/>
    <s v="CNY"/>
    <s v="8068215"/>
    <x v="3"/>
  </r>
  <r>
    <n v="360.76"/>
    <n v="6"/>
    <n v="354.76"/>
    <s v="签证费"/>
    <s v="CNY"/>
    <s v="3231513"/>
    <x v="1"/>
  </r>
  <r>
    <n v="360.96000000000004"/>
    <n v="6"/>
    <n v="354.96000000000004"/>
    <s v="签证费"/>
    <s v="CNY"/>
    <s v="5936160"/>
    <x v="5"/>
  </r>
  <r>
    <n v="360.38"/>
    <n v="6"/>
    <n v="354.38"/>
    <s v="签证费"/>
    <s v="CNY"/>
    <s v="5810708"/>
    <x v="2"/>
  </r>
  <r>
    <n v="360.38"/>
    <n v="6"/>
    <n v="354.38"/>
    <s v="签证费"/>
    <s v="CNY"/>
    <s v="9713709"/>
    <x v="1"/>
  </r>
  <r>
    <n v="360.96000000000004"/>
    <n v="6"/>
    <n v="354.96000000000004"/>
    <s v="签证费"/>
    <s v="CNY"/>
    <s v="2300526"/>
    <x v="1"/>
  </r>
  <r>
    <n v="360.96000000000004"/>
    <n v="6"/>
    <n v="354.96000000000004"/>
    <s v="签证费"/>
    <s v="CNY"/>
    <s v="9899888"/>
    <x v="2"/>
  </r>
  <r>
    <n v="360.96000000000004"/>
    <n v="6"/>
    <n v="354.96000000000004"/>
    <s v="签证费"/>
    <s v="CNY"/>
    <s v="6601325"/>
    <x v="6"/>
  </r>
  <r>
    <n v="360.38"/>
    <n v="6"/>
    <n v="354.38"/>
    <s v="签证费"/>
    <s v="CNY"/>
    <s v="5300226"/>
    <x v="1"/>
  </r>
  <r>
    <n v="360.96000000000004"/>
    <n v="6"/>
    <n v="354.96000000000004"/>
    <s v="签证费"/>
    <s v="CNY"/>
    <s v="9855276"/>
    <x v="4"/>
  </r>
  <r>
    <n v="360.96000000000004"/>
    <n v="6"/>
    <n v="354.96000000000004"/>
    <s v="签证费"/>
    <s v="CNY"/>
    <s v="8621086"/>
    <x v="5"/>
  </r>
  <r>
    <n v="360.38"/>
    <n v="6"/>
    <n v="354.38"/>
    <s v="签证费"/>
    <s v="CNY"/>
    <s v="1859793"/>
    <x v="7"/>
  </r>
  <r>
    <n v="360.95"/>
    <n v="6"/>
    <n v="354.95"/>
    <s v="签证费"/>
    <s v="CNY"/>
    <s v="2961100"/>
    <x v="8"/>
  </r>
  <r>
    <n v="360.95"/>
    <n v="6"/>
    <n v="354.95"/>
    <s v="签证费"/>
    <s v="CNY"/>
    <s v="1822316"/>
    <x v="4"/>
  </r>
  <r>
    <n v="360.95"/>
    <n v="6"/>
    <n v="354.95"/>
    <s v="签证费"/>
    <s v="CNY"/>
    <s v="1572088"/>
    <x v="8"/>
  </r>
  <r>
    <n v="360.95"/>
    <n v="6"/>
    <n v="354.95"/>
    <s v="签证费"/>
    <s v="CNY"/>
    <s v="2108280"/>
    <x v="1"/>
  </r>
  <r>
    <n v="360.95"/>
    <n v="6"/>
    <n v="354.95"/>
    <s v="签证费"/>
    <s v="CNY"/>
    <s v="5539357"/>
    <x v="1"/>
  </r>
  <r>
    <n v="360.95"/>
    <n v="6"/>
    <n v="354.95"/>
    <s v="签证费"/>
    <s v="CNY"/>
    <s v="6690306"/>
    <x v="9"/>
  </r>
  <r>
    <n v="46.292320000000004"/>
    <n v="2.62032"/>
    <n v="43.672000000000004"/>
    <s v="签证费"/>
    <s v="CNY"/>
    <s v="2076257"/>
    <x v="4"/>
  </r>
  <r>
    <n v="16.854000000000003"/>
    <n v="0.95399999999999996"/>
    <n v="15.900000000000002"/>
    <s v="签证费"/>
    <s v="CNY"/>
    <s v="5066226"/>
    <x v="4"/>
  </r>
  <r>
    <n v="2798.1668000000004"/>
    <n v="158.38679999999999"/>
    <n v="2639.7800000000007"/>
    <s v="签证费"/>
    <s v="CNY"/>
    <s v="3500969"/>
    <x v="10"/>
  </r>
  <r>
    <n v="16.854000000000003"/>
    <n v="0.95399999999999996"/>
    <n v="15.900000000000002"/>
    <s v="签证费"/>
    <s v="CNY"/>
    <s v="8106112"/>
    <x v="11"/>
  </r>
  <r>
    <n v="361.46000000000004"/>
    <n v="6"/>
    <n v="355.46000000000004"/>
    <s v="签证费"/>
    <s v="CNY"/>
    <s v="3379108"/>
    <x v="4"/>
  </r>
  <r>
    <n v="361.46000000000004"/>
    <n v="6"/>
    <n v="355.46000000000004"/>
    <s v="签证费"/>
    <s v="CNY"/>
    <s v="7371017"/>
    <x v="1"/>
  </r>
  <r>
    <n v="360.95"/>
    <n v="6"/>
    <n v="354.95"/>
    <s v="签证费"/>
    <s v="CNY"/>
    <s v="3252189"/>
    <x v="3"/>
  </r>
  <r>
    <n v="360.95"/>
    <n v="6"/>
    <n v="354.95"/>
    <s v="签证费"/>
    <s v="CNY"/>
    <s v="3819728"/>
    <x v="12"/>
  </r>
  <r>
    <n v="361.46000000000004"/>
    <n v="6"/>
    <n v="355.46000000000004"/>
    <s v="签证费"/>
    <s v="CNY"/>
    <s v="7860778"/>
    <x v="4"/>
  </r>
  <r>
    <n v="361.78"/>
    <n v="6"/>
    <n v="355.78"/>
    <s v="签证费"/>
    <s v="CNY"/>
    <s v="8817580"/>
    <x v="3"/>
  </r>
  <r>
    <n v="361.78"/>
    <n v="6"/>
    <n v="355.78"/>
    <s v="签证费"/>
    <s v="CNY"/>
    <s v="5167310"/>
    <x v="3"/>
  </r>
  <r>
    <n v="361.78"/>
    <n v="6"/>
    <n v="355.78"/>
    <s v="签证费"/>
    <s v="CNY"/>
    <s v="9230531"/>
    <x v="3"/>
  </r>
  <r>
    <n v="1668.5"/>
    <n v="18"/>
    <n v="1650.5"/>
    <s v="签证费"/>
    <s v="CNY"/>
    <s v="1583923"/>
    <x v="4"/>
  </r>
  <r>
    <n v="361.78"/>
    <n v="6"/>
    <n v="355.78"/>
    <s v="签证费"/>
    <s v="CNY"/>
    <s v="1827530"/>
    <x v="3"/>
  </r>
  <r>
    <n v="361.78"/>
    <n v="6"/>
    <n v="355.78"/>
    <s v="签证费"/>
    <s v="CNY"/>
    <s v="7521975"/>
    <x v="12"/>
  </r>
  <r>
    <n v="362.14"/>
    <n v="6"/>
    <n v="356.14"/>
    <s v="签证费"/>
    <s v="CNY"/>
    <s v="2568537"/>
    <x v="13"/>
  </r>
  <r>
    <n v="1668.5"/>
    <n v="18"/>
    <n v="1650.5"/>
    <s v="签证费"/>
    <s v="CNY"/>
    <s v="9031899"/>
    <x v="10"/>
  </r>
  <r>
    <n v="1668.5"/>
    <n v="18"/>
    <n v="1650.5"/>
    <s v="签证费"/>
    <s v="CNY"/>
    <s v="1950796"/>
    <x v="5"/>
  </r>
  <r>
    <n v="20.224800000000002"/>
    <n v="1.1448"/>
    <n v="19.080000000000002"/>
    <s v="签证费"/>
    <s v="CNY"/>
    <s v="6275777"/>
    <x v="10"/>
  </r>
  <r>
    <n v="16.854000000000003"/>
    <n v="0.95399999999999996"/>
    <n v="15.900000000000002"/>
    <s v="签证费"/>
    <s v="CNY"/>
    <s v="6939638"/>
    <x v="11"/>
  </r>
  <r>
    <n v="1668.5"/>
    <n v="18"/>
    <n v="1650.5"/>
    <s v="签证费"/>
    <s v="CNY"/>
    <s v="7827319"/>
    <x v="7"/>
  </r>
  <r>
    <n v="1668.5"/>
    <n v="18"/>
    <n v="1650.5"/>
    <s v="签证费"/>
    <s v="CNY"/>
    <s v="8025331"/>
    <x v="6"/>
  </r>
  <r>
    <n v="1668.5"/>
    <n v="18"/>
    <n v="1650.5"/>
    <s v="签证费"/>
    <s v="CNY"/>
    <s v="9316669"/>
    <x v="14"/>
  </r>
  <r>
    <n v="362.14"/>
    <n v="6"/>
    <n v="356.14"/>
    <s v="签证费"/>
    <s v="CNY"/>
    <s v="1790198"/>
    <x v="15"/>
  </r>
  <r>
    <n v="362.14"/>
    <n v="6"/>
    <n v="356.14"/>
    <s v="签证费"/>
    <s v="CNY"/>
    <s v="2256026"/>
    <x v="4"/>
  </r>
  <r>
    <n v="361.28999999999996"/>
    <n v="6"/>
    <n v="355.28999999999996"/>
    <s v="签证费"/>
    <s v="CNY"/>
    <s v="7853652"/>
    <x v="4"/>
  </r>
  <r>
    <n v="362.14"/>
    <n v="6"/>
    <n v="356.14"/>
    <s v="签证费"/>
    <s v="CNY"/>
    <s v="9389100"/>
    <x v="7"/>
  </r>
  <r>
    <n v="361.06"/>
    <n v="6"/>
    <n v="355.06"/>
    <s v="签证费"/>
    <s v="CNY"/>
    <s v="8666556"/>
    <x v="4"/>
  </r>
  <r>
    <n v="361.06"/>
    <n v="6"/>
    <n v="355.06"/>
    <s v="签证费"/>
    <s v="CNY"/>
    <s v="1129726"/>
    <x v="7"/>
  </r>
  <r>
    <n v="361.58000000000004"/>
    <n v="6"/>
    <n v="355.58000000000004"/>
    <s v="签证费"/>
    <s v="CNY"/>
    <s v="8027983"/>
    <x v="12"/>
  </r>
  <r>
    <n v="1668.5"/>
    <n v="18"/>
    <n v="1650.5"/>
    <s v="签证费"/>
    <s v="CNY"/>
    <s v="5739977"/>
    <x v="4"/>
  </r>
  <r>
    <n v="1668.5"/>
    <n v="18"/>
    <n v="1650.5"/>
    <s v="签证费"/>
    <s v="CNY"/>
    <s v="5381519"/>
    <x v="2"/>
  </r>
  <r>
    <n v="361.58000000000004"/>
    <n v="6"/>
    <n v="355.58000000000004"/>
    <s v="签证费"/>
    <s v="CNY"/>
    <s v="5262826"/>
    <x v="4"/>
  </r>
  <r>
    <n v="361.06"/>
    <n v="6"/>
    <n v="355.06"/>
    <s v="签证费"/>
    <s v="CNY"/>
    <s v="8126305"/>
    <x v="1"/>
  </r>
  <r>
    <n v="360.48"/>
    <n v="6"/>
    <n v="354.48"/>
    <s v="签证费"/>
    <s v="CNY"/>
    <s v="1625920"/>
    <x v="13"/>
  </r>
  <r>
    <n v="361"/>
    <n v="6"/>
    <n v="355"/>
    <s v="签证费"/>
    <s v="CNY"/>
    <s v="9970650"/>
    <x v="3"/>
  </r>
  <r>
    <n v="361"/>
    <n v="6"/>
    <n v="355"/>
    <s v="签证费"/>
    <s v="CNY"/>
    <s v="7623369"/>
    <x v="7"/>
  </r>
  <r>
    <n v="1705.5"/>
    <n v="18"/>
    <n v="1687.5"/>
    <s v="签证费"/>
    <s v="CNY"/>
    <s v="1712009"/>
    <x v="16"/>
  </r>
  <r>
    <n v="1705.5"/>
    <n v="18"/>
    <n v="1687.5"/>
    <s v="签证费"/>
    <s v="CNY"/>
    <s v="1806506"/>
    <x v="6"/>
  </r>
  <r>
    <n v="361"/>
    <n v="6"/>
    <n v="355"/>
    <s v="签证费"/>
    <s v="CNY"/>
    <s v="1903171"/>
    <x v="5"/>
  </r>
  <r>
    <n v="1705.5"/>
    <n v="18"/>
    <n v="1687.5"/>
    <s v="签证费"/>
    <s v="CNY"/>
    <s v="2577782"/>
    <x v="17"/>
  </r>
  <r>
    <n v="135.21360000000001"/>
    <n v="7.6536"/>
    <n v="127.56000000000002"/>
    <s v="签证费"/>
    <s v="CNY"/>
    <s v="8883296"/>
    <x v="2"/>
  </r>
  <r>
    <n v="361"/>
    <n v="6"/>
    <n v="355"/>
    <s v="签证费"/>
    <s v="CNY"/>
    <s v="3189670"/>
    <x v="2"/>
  </r>
  <r>
    <n v="361"/>
    <n v="6"/>
    <n v="355"/>
    <s v="签证费"/>
    <s v="CNY"/>
    <s v="2150502"/>
    <x v="18"/>
  </r>
  <r>
    <n v="1705.5"/>
    <n v="18"/>
    <n v="1687.5"/>
    <s v="签证费"/>
    <s v="CNY"/>
    <s v="2596878"/>
    <x v="10"/>
  </r>
  <r>
    <n v="1705.5"/>
    <n v="18"/>
    <n v="1687.5"/>
    <s v="签证费"/>
    <s v="CNY"/>
    <s v="1127987"/>
    <x v="2"/>
  </r>
  <r>
    <n v="1705.5"/>
    <n v="18"/>
    <n v="1687.5"/>
    <s v="签证费"/>
    <s v="CNY"/>
    <s v="9605805"/>
    <x v="2"/>
  </r>
  <r>
    <n v="1705.5"/>
    <n v="18"/>
    <n v="1687.5"/>
    <s v="签证费"/>
    <s v="CNY"/>
    <s v="5702275"/>
    <x v="6"/>
  </r>
  <r>
    <n v="33.708000000000006"/>
    <n v="1.9079999999999999"/>
    <n v="31.800000000000004"/>
    <s v="签证费"/>
    <s v="CNY"/>
    <s v="8687869"/>
    <x v="5"/>
  </r>
  <r>
    <n v="37.078800000000008"/>
    <n v="2.0988000000000002"/>
    <n v="34.980000000000011"/>
    <s v="签证费"/>
    <s v="CNY"/>
    <s v="5822131"/>
    <x v="2"/>
  </r>
  <r>
    <n v="129.25852"/>
    <n v="7.3165200000000006"/>
    <n v="121.94200000000001"/>
    <s v="签证费"/>
    <s v="CNY"/>
    <s v="5922160"/>
    <x v="4"/>
  </r>
  <r>
    <n v="106"/>
    <n v="6"/>
    <n v="100"/>
    <s v="签证费"/>
    <s v="CNY"/>
    <s v="9781610"/>
    <x v="7"/>
  </r>
  <r>
    <n v="360.96000000000004"/>
    <n v="6"/>
    <n v="354.96000000000004"/>
    <s v="签证费"/>
    <s v="CNY"/>
    <s v="9630192"/>
    <x v="9"/>
  </r>
  <r>
    <n v="360.96000000000004"/>
    <n v="6"/>
    <n v="354.96000000000004"/>
    <s v="签证费"/>
    <s v="CNY"/>
    <s v="9956857"/>
    <x v="5"/>
  </r>
  <r>
    <n v="360.96000000000004"/>
    <n v="6"/>
    <n v="354.96000000000004"/>
    <s v="签证费"/>
    <s v="CNY"/>
    <s v="6156522"/>
    <x v="5"/>
  </r>
  <r>
    <n v="360.96000000000004"/>
    <n v="6"/>
    <n v="354.96000000000004"/>
    <s v="签证费"/>
    <s v="CNY"/>
    <s v="3952668"/>
    <x v="1"/>
  </r>
  <r>
    <n v="360.38"/>
    <n v="6"/>
    <n v="354.38"/>
    <s v="签证费"/>
    <s v="CNY"/>
    <s v="2913817"/>
    <x v="3"/>
  </r>
  <r>
    <n v="14.606800000000002"/>
    <n v="0.82680000000000009"/>
    <n v="13.780000000000001"/>
    <s v="签证费"/>
    <s v="CNY"/>
    <s v="5230903"/>
    <x v="10"/>
  </r>
  <r>
    <n v="360.76"/>
    <n v="6"/>
    <n v="354.76"/>
    <s v="签证费"/>
    <s v="CNY"/>
    <s v="1868052"/>
    <x v="1"/>
  </r>
  <r>
    <n v="106"/>
    <n v="6"/>
    <n v="100"/>
    <s v="签证费"/>
    <s v="CNY"/>
    <s v="5585839"/>
    <x v="19"/>
  </r>
  <r>
    <n v="2783.56"/>
    <n v="157.56"/>
    <n v="2626"/>
    <s v="签证费"/>
    <s v="CNY"/>
    <s v="3181726"/>
    <x v="6"/>
  </r>
  <r>
    <n v="2783.56"/>
    <n v="157.56"/>
    <n v="2626"/>
    <s v="签证费"/>
    <s v="CNY"/>
    <s v="2077936"/>
    <x v="3"/>
  </r>
  <r>
    <n v="648.85400000000004"/>
    <n v="12.954000000000001"/>
    <n v="635.90000000000009"/>
    <s v="签证费"/>
    <s v="CNY"/>
    <s v="2055960"/>
    <x v="11"/>
  </r>
  <r>
    <n v="106"/>
    <n v="6"/>
    <n v="100"/>
    <s v="签证费"/>
    <s v="CNY"/>
    <s v="3983789"/>
    <x v="12"/>
  </r>
  <r>
    <n v="106"/>
    <n v="6"/>
    <n v="100"/>
    <s v="签证费"/>
    <s v="CNY"/>
    <s v="1997622"/>
    <x v="12"/>
  </r>
  <r>
    <n v="1705.5"/>
    <n v="18"/>
    <n v="1687.5"/>
    <s v="签证费"/>
    <s v="CNY"/>
    <s v="7905367"/>
    <x v="4"/>
  </r>
  <r>
    <n v="1705.5"/>
    <n v="18"/>
    <n v="1687.5"/>
    <s v="签证费"/>
    <s v="CNY"/>
    <s v="8028950"/>
    <x v="2"/>
  </r>
  <r>
    <n v="1705.5"/>
    <n v="18"/>
    <n v="1687.5"/>
    <s v="签证费"/>
    <s v="CNY"/>
    <s v="2501292"/>
    <x v="4"/>
  </r>
  <r>
    <n v="1705.5"/>
    <n v="18"/>
    <n v="1687.5"/>
    <s v="签证费"/>
    <s v="CNY"/>
    <s v="9956160"/>
    <x v="4"/>
  </r>
  <r>
    <n v="1705.5"/>
    <n v="18"/>
    <n v="1687.5"/>
    <s v="签证费"/>
    <s v="CNY"/>
    <s v="6099976"/>
    <x v="3"/>
  </r>
  <r>
    <n v="1705.5"/>
    <n v="18"/>
    <n v="1687.5"/>
    <s v="签证费"/>
    <s v="CNY"/>
    <s v="5530731"/>
    <x v="7"/>
  </r>
  <r>
    <n v="1705.5"/>
    <n v="18"/>
    <n v="1687.5"/>
    <s v="签证费"/>
    <s v="CNY"/>
    <s v="3671087"/>
    <x v="2"/>
  </r>
  <r>
    <n v="1705.5"/>
    <n v="18"/>
    <n v="1687.5"/>
    <s v="签证费"/>
    <s v="CNY"/>
    <s v="6818613"/>
    <x v="6"/>
  </r>
  <r>
    <n v="106"/>
    <n v="6"/>
    <n v="100"/>
    <s v="签证费"/>
    <s v="CNY"/>
    <s v="8533369"/>
    <x v="20"/>
  </r>
  <r>
    <n v="106"/>
    <n v="6"/>
    <n v="100"/>
    <s v="签证费"/>
    <s v="CNY"/>
    <s v="2886011"/>
    <x v="4"/>
  </r>
  <r>
    <n v="360.76"/>
    <n v="6"/>
    <n v="354.76"/>
    <s v="签证费"/>
    <s v="CNY"/>
    <s v="6980739"/>
    <x v="11"/>
  </r>
  <r>
    <n v="360.96000000000004"/>
    <n v="6"/>
    <n v="354.96000000000004"/>
    <s v="签证费"/>
    <s v="CNY"/>
    <s v="5823056"/>
    <x v="6"/>
  </r>
  <r>
    <n v="106"/>
    <n v="6"/>
    <n v="100"/>
    <s v="签证费"/>
    <s v="CNY"/>
    <s v="1650275"/>
    <x v="4"/>
  </r>
  <r>
    <n v="360.38"/>
    <n v="6"/>
    <n v="354.38"/>
    <s v="签证费"/>
    <s v="CNY"/>
    <s v="2303506"/>
    <x v="2"/>
  </r>
  <r>
    <n v="360.38"/>
    <n v="6"/>
    <n v="354.38"/>
    <s v="签证费"/>
    <s v="CNY"/>
    <s v="3872579"/>
    <x v="12"/>
  </r>
  <r>
    <n v="360.96000000000004"/>
    <n v="6"/>
    <n v="354.96000000000004"/>
    <s v="签证费"/>
    <s v="CNY"/>
    <s v="2263291"/>
    <x v="5"/>
  </r>
  <r>
    <n v="360.96000000000004"/>
    <n v="6"/>
    <n v="354.96000000000004"/>
    <s v="签证费"/>
    <s v="CNY"/>
    <s v="3330968"/>
    <x v="14"/>
  </r>
  <r>
    <n v="360.96000000000004"/>
    <n v="6"/>
    <n v="354.96000000000004"/>
    <s v="签证费"/>
    <s v="CNY"/>
    <s v="7261873"/>
    <x v="1"/>
  </r>
  <r>
    <n v="360.38"/>
    <n v="6"/>
    <n v="354.38"/>
    <s v="签证费"/>
    <s v="CNY"/>
    <s v="2518661"/>
    <x v="14"/>
  </r>
  <r>
    <n v="360.96000000000004"/>
    <n v="6"/>
    <n v="354.96000000000004"/>
    <s v="签证费"/>
    <s v="CNY"/>
    <s v="9365605"/>
    <x v="11"/>
  </r>
  <r>
    <n v="360.96000000000004"/>
    <n v="6"/>
    <n v="354.96000000000004"/>
    <s v="签证费"/>
    <s v="CNY"/>
    <s v="9722038"/>
    <x v="10"/>
  </r>
  <r>
    <n v="360.38"/>
    <n v="6"/>
    <n v="354.38"/>
    <s v="签证费"/>
    <s v="CNY"/>
    <s v="2037091"/>
    <x v="12"/>
  </r>
  <r>
    <n v="360.95"/>
    <n v="6"/>
    <n v="354.95"/>
    <s v="签证费"/>
    <s v="CNY"/>
    <s v="8816327"/>
    <x v="21"/>
  </r>
  <r>
    <n v="360.95"/>
    <n v="6"/>
    <n v="354.95"/>
    <s v="签证费"/>
    <s v="CNY"/>
    <s v="8737282"/>
    <x v="1"/>
  </r>
  <r>
    <n v="360.95"/>
    <n v="6"/>
    <n v="354.95"/>
    <s v="签证费"/>
    <s v="CNY"/>
    <s v="7009257"/>
    <x v="2"/>
  </r>
  <r>
    <n v="360.95"/>
    <n v="6"/>
    <n v="354.95"/>
    <s v="签证费"/>
    <s v="CNY"/>
    <s v="9729799"/>
    <x v="5"/>
  </r>
  <r>
    <n v="0"/>
    <n v="0"/>
    <n v="0"/>
    <s v="签证费"/>
    <s v="CNY"/>
    <s v="9057779"/>
    <x v="4"/>
  </r>
  <r>
    <n v="106"/>
    <n v="6"/>
    <n v="100"/>
    <s v="签证费"/>
    <s v="CNY"/>
    <s v="9310233"/>
    <x v="4"/>
  </r>
  <r>
    <n v="360.95"/>
    <n v="6"/>
    <n v="354.95"/>
    <s v="签证费"/>
    <s v="CNY"/>
    <s v="5201220"/>
    <x v="1"/>
  </r>
  <r>
    <n v="360.95"/>
    <n v="6"/>
    <n v="354.95"/>
    <s v="签证费"/>
    <s v="CNY"/>
    <s v="1107909"/>
    <x v="14"/>
  </r>
  <r>
    <n v="361.46000000000004"/>
    <n v="6"/>
    <n v="355.46000000000004"/>
    <s v="签证费"/>
    <s v="CNY"/>
    <s v="5960613"/>
    <x v="9"/>
  </r>
  <r>
    <n v="361.46000000000004"/>
    <n v="6"/>
    <n v="355.46000000000004"/>
    <s v="签证费"/>
    <s v="CNY"/>
    <s v="5928913"/>
    <x v="11"/>
  </r>
  <r>
    <n v="360.95"/>
    <n v="6"/>
    <n v="354.95"/>
    <s v="签证费"/>
    <s v="CNY"/>
    <s v="2336713"/>
    <x v="5"/>
  </r>
  <r>
    <n v="360.95"/>
    <n v="6"/>
    <n v="354.95"/>
    <s v="签证费"/>
    <s v="CNY"/>
    <s v="2513739"/>
    <x v="4"/>
  </r>
  <r>
    <n v="361.46000000000004"/>
    <n v="6"/>
    <n v="355.46000000000004"/>
    <s v="签证费"/>
    <s v="CNY"/>
    <s v="1306627"/>
    <x v="11"/>
  </r>
  <r>
    <n v="361.78"/>
    <n v="6"/>
    <n v="355.78"/>
    <s v="签证费"/>
    <s v="CNY"/>
    <s v="1993350"/>
    <x v="12"/>
  </r>
  <r>
    <n v="361.78"/>
    <n v="6"/>
    <n v="355.78"/>
    <s v="签证费"/>
    <s v="CNY"/>
    <s v="5726809"/>
    <x v="11"/>
  </r>
  <r>
    <n v="361.78"/>
    <n v="6"/>
    <n v="355.78"/>
    <s v="签证费"/>
    <s v="CNY"/>
    <s v="6255751"/>
    <x v="5"/>
  </r>
  <r>
    <n v="361.78"/>
    <n v="6"/>
    <n v="355.78"/>
    <s v="签证费"/>
    <s v="CNY"/>
    <s v="8163211"/>
    <x v="3"/>
  </r>
  <r>
    <n v="361.78"/>
    <n v="6"/>
    <n v="355.78"/>
    <s v="签证费"/>
    <s v="CNY"/>
    <s v="9630192"/>
    <x v="9"/>
  </r>
  <r>
    <n v="362.14"/>
    <n v="6"/>
    <n v="356.14"/>
    <s v="签证费"/>
    <s v="CNY"/>
    <s v="9013711"/>
    <x v="22"/>
  </r>
  <r>
    <n v="362.14"/>
    <n v="6"/>
    <n v="356.14"/>
    <s v="签证费"/>
    <s v="CNY"/>
    <s v="9230531"/>
    <x v="5"/>
  </r>
  <r>
    <n v="362.14"/>
    <n v="6"/>
    <n v="356.14"/>
    <s v="签证费"/>
    <s v="CNY"/>
    <s v="1988752"/>
    <x v="10"/>
  </r>
  <r>
    <n v="361.28999999999996"/>
    <n v="6"/>
    <n v="355.28999999999996"/>
    <s v="签证费"/>
    <s v="CNY"/>
    <s v="7521975"/>
    <x v="12"/>
  </r>
  <r>
    <n v="362.14"/>
    <n v="6"/>
    <n v="356.14"/>
    <s v="签证费"/>
    <s v="CNY"/>
    <s v="3153609"/>
    <x v="4"/>
  </r>
  <r>
    <n v="361.06"/>
    <n v="6"/>
    <n v="355.06"/>
    <s v="签证费"/>
    <s v="CNY"/>
    <s v="8301161"/>
    <x v="8"/>
  </r>
  <r>
    <n v="361.06"/>
    <n v="6"/>
    <n v="355.06"/>
    <s v="签证费"/>
    <s v="CNY"/>
    <s v="5279628"/>
    <x v="1"/>
  </r>
  <r>
    <n v="3247.6068000000005"/>
    <n v="183.82679999999999"/>
    <n v="3063.7800000000007"/>
    <s v="签证费"/>
    <s v="CNY"/>
    <s v="9996625"/>
    <x v="11"/>
  </r>
  <r>
    <n v="3233"/>
    <n v="183"/>
    <n v="3050"/>
    <s v="签证费"/>
    <s v="CNY"/>
    <s v="1220797"/>
    <x v="2"/>
  </r>
  <r>
    <n v="361.58000000000004"/>
    <n v="6"/>
    <n v="355.58000000000004"/>
    <s v="签证费"/>
    <s v="CNY"/>
    <s v="6098598"/>
    <x v="9"/>
  </r>
  <r>
    <n v="361.58000000000004"/>
    <n v="6"/>
    <n v="355.58000000000004"/>
    <s v="签证费"/>
    <s v="CNY"/>
    <s v="2883805"/>
    <x v="5"/>
  </r>
  <r>
    <n v="14.606800000000002"/>
    <n v="0.82680000000000009"/>
    <n v="13.780000000000001"/>
    <s v="签证费"/>
    <s v="CNY"/>
    <s v="7938739"/>
    <x v="11"/>
  </r>
  <r>
    <n v="106"/>
    <n v="6"/>
    <n v="100"/>
    <s v="签证费"/>
    <s v="CNY"/>
    <s v="3918633"/>
    <x v="11"/>
  </r>
  <r>
    <n v="106"/>
    <n v="6"/>
    <n v="100"/>
    <s v="签证费"/>
    <s v="CNY"/>
    <s v="3220278"/>
    <x v="3"/>
  </r>
  <r>
    <n v="361.06"/>
    <n v="6"/>
    <n v="355.06"/>
    <s v="签证费"/>
    <s v="CNY"/>
    <s v="9013711"/>
    <x v="22"/>
  </r>
  <r>
    <n v="360.48"/>
    <n v="6"/>
    <n v="354.48"/>
    <s v="签证费"/>
    <s v="CNY"/>
    <s v="7910922"/>
    <x v="9"/>
  </r>
  <r>
    <n v="361"/>
    <n v="6"/>
    <n v="355"/>
    <s v="签证费"/>
    <s v="CNY"/>
    <s v="3300187"/>
    <x v="5"/>
  </r>
  <r>
    <n v="361"/>
    <n v="6"/>
    <n v="355"/>
    <s v="签证费"/>
    <s v="CNY"/>
    <s v="7899839"/>
    <x v="5"/>
  </r>
  <r>
    <n v="92400.269240000023"/>
    <n v="1960.5452399999999"/>
    <n v="90439.724000000046"/>
    <m/>
    <m/>
    <m/>
    <x v="23"/>
  </r>
  <r>
    <m/>
    <m/>
    <m/>
    <m/>
    <m/>
    <m/>
    <x v="23"/>
  </r>
  <r>
    <m/>
    <m/>
    <m/>
    <m/>
    <m/>
    <m/>
    <x v="23"/>
  </r>
  <r>
    <m/>
    <m/>
    <m/>
    <m/>
    <m/>
    <m/>
    <x v="23"/>
  </r>
  <r>
    <m/>
    <m/>
    <m/>
    <m/>
    <m/>
    <m/>
    <x v="23"/>
  </r>
  <r>
    <m/>
    <m/>
    <m/>
    <m/>
    <m/>
    <m/>
    <x v="23"/>
  </r>
  <r>
    <m/>
    <m/>
    <m/>
    <m/>
    <m/>
    <m/>
    <x v="23"/>
  </r>
  <r>
    <m/>
    <m/>
    <m/>
    <m/>
    <m/>
    <m/>
    <x v="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n v="1"/>
    <s v="Hannah Miao"/>
    <s v="TV1N1666242275744768000"/>
    <s v="中国"/>
    <s v="北京"/>
    <s v="印尼-落地签"/>
    <s v="商务"/>
    <s v="已出签"/>
    <n v="246.58"/>
    <n v="100"/>
    <n v="0"/>
    <m/>
    <n v="0"/>
    <n v="346.58"/>
    <n v="352.58"/>
    <n v="6"/>
    <n v="346.58"/>
    <s v="签证费"/>
    <s v="CNY"/>
    <s v="9818237"/>
    <x v="0"/>
  </r>
  <r>
    <n v="2"/>
    <s v="UppalKaran"/>
    <s v="TV1N1665983249043853312"/>
    <s v="中国"/>
    <s v="北京"/>
    <s v="印尼-落地签"/>
    <s v="商务"/>
    <s v="已出签"/>
    <n v="246.58"/>
    <n v="100"/>
    <n v="0"/>
    <m/>
    <n v="0"/>
    <n v="346.58"/>
    <n v="352.58"/>
    <n v="6"/>
    <n v="346.58"/>
    <s v="签证费"/>
    <s v="CNY"/>
    <s v="1851789"/>
    <x v="1"/>
  </r>
  <r>
    <n v="3"/>
    <s v="曼曼"/>
    <s v="TV1N1668795195908939776"/>
    <s v="中国"/>
    <s v="北京"/>
    <s v=" 印尼-落地签"/>
    <s v="商务"/>
    <s v="已出签"/>
    <n v="246.58"/>
    <n v="100"/>
    <n v="0"/>
    <m/>
    <n v="0"/>
    <n v="346.58"/>
    <n v="352.58"/>
    <n v="6"/>
    <n v="346.58"/>
    <s v="签证费"/>
    <s v="CNY"/>
    <s v="7557125"/>
    <x v="1"/>
  </r>
  <r>
    <n v="4"/>
    <s v="Xin Ting Tan"/>
    <s v="TV1N1668185639432466432"/>
    <s v="中国"/>
    <s v="北京"/>
    <s v=" 印尼-落地签"/>
    <s v="商务"/>
    <s v="已出签"/>
    <n v="246.58"/>
    <n v="100"/>
    <n v="0"/>
    <m/>
    <n v="0"/>
    <n v="346.58"/>
    <n v="352.58"/>
    <n v="6"/>
    <n v="346.58"/>
    <s v="签证费"/>
    <s v="CNY"/>
    <s v="7276050"/>
    <x v="1"/>
  </r>
  <r>
    <n v="5"/>
    <s v="杨睿"/>
    <s v="TV1N1669602722670215168"/>
    <s v="中国"/>
    <s v="北京"/>
    <s v=" 印尼-落地签"/>
    <s v="商务"/>
    <s v="已出签"/>
    <n v="249.59"/>
    <n v="100"/>
    <n v="0"/>
    <m/>
    <n v="0"/>
    <n v="349.59"/>
    <n v="355.59"/>
    <n v="6"/>
    <n v="349.59"/>
    <s v="签证费"/>
    <s v="CNY"/>
    <s v="8512319"/>
    <x v="2"/>
  </r>
  <r>
    <n v="6"/>
    <s v="李文玺"/>
    <s v="TV1N1671435620532649984"/>
    <s v="中国"/>
    <s v="北京"/>
    <s v=" 印尼-落地签"/>
    <s v="商务"/>
    <s v="已出签"/>
    <n v="253.42"/>
    <n v="100"/>
    <n v="0"/>
    <m/>
    <n v="0"/>
    <n v="353.42"/>
    <n v="359.42"/>
    <n v="6"/>
    <n v="353.42"/>
    <s v="签证费"/>
    <s v="CNY"/>
    <s v="3587816"/>
    <x v="3"/>
  </r>
  <r>
    <n v="7"/>
    <s v="江培豪"/>
    <s v="TV1N1668079538896523264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6106060"/>
    <x v="4"/>
  </r>
  <r>
    <n v="8"/>
    <s v="Marcuz Pae"/>
    <s v="TV1N1671744852742254592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9577616"/>
    <x v="1"/>
  </r>
  <r>
    <n v="9"/>
    <s v="俞斌"/>
    <s v="TV1N1670322807122829312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9756360"/>
    <x v="2"/>
  </r>
  <r>
    <n v="10"/>
    <s v="黄悦龄"/>
    <s v="TV1N1672829946689187840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9370219"/>
    <x v="5"/>
  </r>
  <r>
    <n v="11"/>
    <s v="Asad Khan"/>
    <s v="TV1N1673148152993816576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9077755"/>
    <x v="1"/>
  </r>
  <r>
    <n v="12"/>
    <s v="李智博"/>
    <s v="TV1N1672957626327724032"/>
    <s v="中国"/>
    <s v="北京"/>
    <s v=" 印尼-落地签"/>
    <s v="商务"/>
    <s v="已出签"/>
    <n v="254.76"/>
    <n v="100"/>
    <n v="0"/>
    <m/>
    <n v="0"/>
    <n v="354.76"/>
    <n v="360.76"/>
    <n v="6"/>
    <n v="354.76"/>
    <s v="签证费"/>
    <s v="CNY"/>
    <s v="8068215"/>
    <x v="3"/>
  </r>
  <r>
    <n v="13"/>
    <s v="Ahteram Uddin"/>
    <s v="TV1N1673151247819743232"/>
    <s v="中国"/>
    <s v="北京"/>
    <s v=" 印尼-落地签"/>
    <s v="商务"/>
    <s v="已出签"/>
    <n v="254.76"/>
    <n v="100"/>
    <n v="0"/>
    <m/>
    <n v="0"/>
    <n v="354.76"/>
    <n v="360.76"/>
    <n v="6"/>
    <n v="354.76"/>
    <s v="签证费"/>
    <s v="CNY"/>
    <s v="3231513"/>
    <x v="1"/>
  </r>
  <r>
    <n v="14"/>
    <s v="苗伟"/>
    <s v="TV1N1669196501005852672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5936160"/>
    <x v="5"/>
  </r>
  <r>
    <n v="15"/>
    <s v="宋诗蕊"/>
    <s v="TV1N1671387450561933312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5810708"/>
    <x v="2"/>
  </r>
  <r>
    <n v="16"/>
    <s v="Manas Mohan Sabnis"/>
    <s v="TV1N1668498420186710016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9713709"/>
    <x v="1"/>
  </r>
  <r>
    <n v="17"/>
    <s v="Jacob John Kuttisseril"/>
    <s v="TV1N1673160134358765568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2300526"/>
    <x v="1"/>
  </r>
  <r>
    <n v="18"/>
    <s v="张银"/>
    <s v="TV1N1670971029809930240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9899888"/>
    <x v="2"/>
  </r>
  <r>
    <n v="19"/>
    <s v=" 李雪莹"/>
    <s v="TV1N1671455446458380288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6601325"/>
    <x v="6"/>
  </r>
  <r>
    <n v="20"/>
    <s v="Irene Wan"/>
    <s v="TV1N1672911976491835392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5300226"/>
    <x v="1"/>
  </r>
  <r>
    <n v="21"/>
    <s v="唐云昱"/>
    <s v="TV1N1673215383056379904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9855276"/>
    <x v="4"/>
  </r>
  <r>
    <n v="22"/>
    <s v="聂梓涵"/>
    <s v="TV1N1673265624145215488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8621086"/>
    <x v="5"/>
  </r>
  <r>
    <n v="23"/>
    <s v="宋阳忆"/>
    <s v="TV1N1670483130098249728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1859793"/>
    <x v="7"/>
  </r>
  <r>
    <n v="24"/>
    <s v="耿健Joe"/>
    <s v="TV1N1673274434423394304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2961100"/>
    <x v="8"/>
  </r>
  <r>
    <n v="25"/>
    <s v="徐阿聪"/>
    <s v="TV1N1673526095049932800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1822316"/>
    <x v="4"/>
  </r>
  <r>
    <n v="26"/>
    <s v="史培操"/>
    <s v="TV1N1673177294342750208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1572088"/>
    <x v="8"/>
  </r>
  <r>
    <n v="27"/>
    <s v="Maggie She"/>
    <s v="TV1N1673199924579942400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2108280"/>
    <x v="1"/>
  </r>
  <r>
    <n v="28"/>
    <s v="Mihir Srivastava"/>
    <s v="TV1N1673528177626742784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5539357"/>
    <x v="1"/>
  </r>
  <r>
    <n v="29"/>
    <s v="Alex Hu"/>
    <s v="TV1N1673542144256409600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6690306"/>
    <x v="9"/>
  </r>
  <r>
    <n v="30"/>
    <s v="宋梓豪/冯志云/李洪川"/>
    <s v="TV1N1663475946562174976"/>
    <s v="中国"/>
    <s v="北京"/>
    <s v="巴西"/>
    <s v="商务"/>
    <s v="已出签"/>
    <n v="0"/>
    <n v="0"/>
    <n v="41.2"/>
    <s v="闪送费41.2"/>
    <n v="43.67"/>
    <n v="43.67"/>
    <n v="46.29"/>
    <n v="2.62"/>
    <n v="43.67"/>
    <s v="签证费"/>
    <s v="CNY"/>
    <s v="2076257"/>
    <x v="4"/>
  </r>
  <r>
    <n v="31"/>
    <s v="田倩如"/>
    <s v="TV1N1645306642250776576"/>
    <s v="中国"/>
    <s v="北京"/>
    <s v="巴西"/>
    <s v="商务"/>
    <s v="已出签"/>
    <n v="0"/>
    <n v="0"/>
    <n v="15"/>
    <s v="快递费"/>
    <n v="15.9"/>
    <n v="15.9"/>
    <n v="16.850000000000001"/>
    <n v="0.95"/>
    <n v="15.9"/>
    <s v="签证费"/>
    <s v="CNY"/>
    <s v="5066226"/>
    <x v="4"/>
  </r>
  <r>
    <n v="32"/>
    <s v="王艾"/>
    <s v="TV1N1663516535185829888"/>
    <s v="中国"/>
    <s v="北京"/>
    <s v="巴西"/>
    <s v="商务"/>
    <s v="已出签"/>
    <n v="0"/>
    <n v="400"/>
    <n v="2113"/>
    <s v="快递费13+2100供应商签证费"/>
    <n v="2239.7800000000002"/>
    <n v="2639.78"/>
    <n v="2798.17"/>
    <n v="158.38999999999999"/>
    <n v="2639.78"/>
    <s v="签证费"/>
    <s v="CNY"/>
    <s v="3500969"/>
    <x v="10"/>
  </r>
  <r>
    <n v="33"/>
    <s v="马凌云"/>
    <s v="TV1N1661000038790066176"/>
    <s v="中国"/>
    <s v="北京"/>
    <s v="巴西"/>
    <s v="商务"/>
    <s v="已出签"/>
    <n v="0"/>
    <n v="0"/>
    <n v="15"/>
    <s v="快递费"/>
    <n v="15.9"/>
    <n v="15.9"/>
    <n v="16.850000000000001"/>
    <n v="0.95"/>
    <n v="15.9"/>
    <s v="签证费"/>
    <s v="CNY"/>
    <s v="8106112"/>
    <x v="11"/>
  </r>
  <r>
    <n v="34"/>
    <s v="郁天嵘"/>
    <s v="TV1N1670726569075191808"/>
    <s v="中国"/>
    <s v="北京"/>
    <s v=" 印尼-落地签"/>
    <s v="商务"/>
    <s v="已出签"/>
    <n v="255.46"/>
    <n v="100"/>
    <n v="0"/>
    <m/>
    <n v="0"/>
    <n v="355.46"/>
    <n v="361.46"/>
    <n v="6"/>
    <n v="355.46"/>
    <s v="签证费"/>
    <s v="CNY"/>
    <s v="3379108"/>
    <x v="4"/>
  </r>
  <r>
    <n v="35"/>
    <s v=" Pei Ling San"/>
    <s v="TV1N1673995860759683072"/>
    <s v="中国"/>
    <s v="北京"/>
    <s v=" 印尼-落地签"/>
    <s v="商务"/>
    <s v="已出签"/>
    <n v="255.46"/>
    <n v="100"/>
    <n v="0"/>
    <m/>
    <n v="0"/>
    <n v="355.46"/>
    <n v="361.46"/>
    <n v="6"/>
    <n v="355.46"/>
    <s v="签证费"/>
    <s v="CNY"/>
    <s v="7371017"/>
    <x v="1"/>
  </r>
  <r>
    <n v="36"/>
    <s v="陈耀阳"/>
    <s v="TV1N1669655869644201984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3252189"/>
    <x v="3"/>
  </r>
  <r>
    <n v="37"/>
    <s v="周炎"/>
    <s v="TV1N1673982876754771968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3819728"/>
    <x v="12"/>
  </r>
  <r>
    <n v="38"/>
    <s v="张宁宁"/>
    <s v="TV1N1673993021513539584"/>
    <s v="中国"/>
    <s v="北京"/>
    <s v=" 印尼-落地签"/>
    <s v="商务"/>
    <s v="已出签"/>
    <n v="255.46"/>
    <n v="100"/>
    <n v="0"/>
    <m/>
    <n v="0"/>
    <n v="355.46"/>
    <n v="361.46"/>
    <n v="6"/>
    <n v="355.46"/>
    <s v="签证费"/>
    <s v="CNY"/>
    <s v="7860778"/>
    <x v="4"/>
  </r>
  <r>
    <n v="39"/>
    <s v="黄逸勤"/>
    <s v="TV1N1673869378766708736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8817580"/>
    <x v="3"/>
  </r>
  <r>
    <n v="40"/>
    <s v="高端"/>
    <s v="TV1N1674317830197985280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5167310"/>
    <x v="3"/>
  </r>
  <r>
    <n v="41"/>
    <s v="周洁"/>
    <s v="TV1N1673897147349356544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9230531"/>
    <x v="3"/>
  </r>
  <r>
    <n v="42"/>
    <s v="陆茵茵"/>
    <s v="TV1N1667912266638848000"/>
    <s v="中国"/>
    <s v="沈阳"/>
    <s v="美国"/>
    <s v="商务"/>
    <s v="已出签"/>
    <n v="1350.5"/>
    <n v="300"/>
    <n v="0"/>
    <m/>
    <n v="0"/>
    <n v="1650.5"/>
    <n v="1668.5"/>
    <n v="18"/>
    <n v="1650.5"/>
    <s v="签证费"/>
    <s v="CNY"/>
    <s v="1583923"/>
    <x v="4"/>
  </r>
  <r>
    <n v="43"/>
    <s v="李雯琦"/>
    <s v="TV1N1669979783264038912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1827530"/>
    <x v="3"/>
  </r>
  <r>
    <n v="44"/>
    <s v="郭泰章"/>
    <s v="TV1N1672124909029564416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7521975"/>
    <x v="12"/>
  </r>
  <r>
    <n v="45"/>
    <s v="孙伯杰"/>
    <s v="TV1N1674723104041877504"/>
    <s v="中国"/>
    <s v="北京"/>
    <s v=" 印尼-落地签"/>
    <s v="商务"/>
    <s v="已出签"/>
    <n v="256.14"/>
    <n v="100"/>
    <n v="0"/>
    <m/>
    <n v="0"/>
    <n v="356.14"/>
    <n v="362.14"/>
    <n v="6"/>
    <n v="356.14"/>
    <s v="签证费"/>
    <s v="CNY"/>
    <s v="2568537"/>
    <x v="13"/>
  </r>
  <r>
    <n v="46"/>
    <s v="罗茜"/>
    <s v="TV1N1673666476026646528"/>
    <s v="中国"/>
    <s v="沈阳"/>
    <s v="美国"/>
    <s v="商务"/>
    <s v="已出签"/>
    <n v="1350.5"/>
    <n v="300"/>
    <n v="0"/>
    <m/>
    <n v="0"/>
    <n v="1650.5"/>
    <n v="1668.5"/>
    <n v="18"/>
    <n v="1650.5"/>
    <s v="签证费"/>
    <s v="CNY"/>
    <s v="9031899"/>
    <x v="10"/>
  </r>
  <r>
    <n v="47"/>
    <s v="黄晓晨"/>
    <s v="TV1N1645299564287262720"/>
    <s v="中国"/>
    <s v="沈阳"/>
    <s v="美国"/>
    <s v="商务"/>
    <s v="已出签"/>
    <n v="1350.5"/>
    <n v="300"/>
    <n v="0"/>
    <m/>
    <n v="0"/>
    <n v="1650.5"/>
    <n v="1668.5"/>
    <n v="18"/>
    <n v="1650.5"/>
    <s v="签证费"/>
    <s v="CNY"/>
    <s v="1950796"/>
    <x v="5"/>
  </r>
  <r>
    <n v="48"/>
    <s v="刘泽"/>
    <s v="TV1N1658391620677791744"/>
    <s v="中国"/>
    <s v="北京"/>
    <s v="巴西"/>
    <s v="商务"/>
    <s v="已出签"/>
    <n v="0"/>
    <n v="0"/>
    <n v="18"/>
    <s v="快递费"/>
    <n v="19.079999999999998"/>
    <n v="19.079999999999998"/>
    <n v="20.22"/>
    <n v="1.1399999999999999"/>
    <n v="19.079999999999998"/>
    <s v="签证费"/>
    <s v="CNY"/>
    <s v="6275777"/>
    <x v="10"/>
  </r>
  <r>
    <n v="49"/>
    <s v="胡亚男"/>
    <s v="TV1N1665921484226416640"/>
    <s v="中国"/>
    <s v="北京"/>
    <s v="韩国"/>
    <s v="商务"/>
    <s v="已出签"/>
    <n v="0"/>
    <n v="0"/>
    <n v="15"/>
    <s v="快递费"/>
    <n v="15.9"/>
    <n v="15.9"/>
    <n v="16.850000000000001"/>
    <n v="0.95"/>
    <n v="15.9"/>
    <s v="签证费"/>
    <s v="CNY"/>
    <s v="6939638"/>
    <x v="11"/>
  </r>
  <r>
    <n v="50"/>
    <s v="刘岩松"/>
    <s v="TV1N1670457567388151808"/>
    <s v="中国"/>
    <s v="沈阳"/>
    <s v="美国"/>
    <s v="商务"/>
    <s v="已出签"/>
    <n v="1350.5"/>
    <n v="300"/>
    <n v="0"/>
    <m/>
    <n v="0"/>
    <n v="1650.5"/>
    <n v="1668.5"/>
    <n v="18"/>
    <n v="1650.5"/>
    <s v="签证费"/>
    <s v="CNY"/>
    <s v="7827319"/>
    <x v="7"/>
  </r>
  <r>
    <n v="51"/>
    <s v="王旭龙"/>
    <s v="TV1N1673578375765839872"/>
    <s v="中国"/>
    <s v="沈阳"/>
    <s v="美国"/>
    <s v="商务"/>
    <s v="已出签"/>
    <n v="1350.5"/>
    <n v="300"/>
    <n v="0"/>
    <m/>
    <n v="0"/>
    <n v="1650.5"/>
    <n v="1668.5"/>
    <n v="18"/>
    <n v="1650.5"/>
    <s v="签证费"/>
    <s v="CNY"/>
    <s v="8025331"/>
    <x v="6"/>
  </r>
  <r>
    <n v="52"/>
    <s v="辛天玮"/>
    <s v="TV1N1654033443378864128"/>
    <s v="中国"/>
    <s v="沈阳"/>
    <s v="美国"/>
    <s v="商务"/>
    <s v="已出签"/>
    <n v="1350.5"/>
    <n v="300"/>
    <n v="0"/>
    <m/>
    <n v="0"/>
    <n v="1650.5"/>
    <n v="1668.5"/>
    <n v="18"/>
    <n v="1650.5"/>
    <s v="签证费"/>
    <s v="CNY"/>
    <s v="9316669"/>
    <x v="14"/>
  </r>
  <r>
    <n v="53"/>
    <s v="赵彩玉"/>
    <s v="TV1N1675782483742691328"/>
    <s v="中国"/>
    <s v="北京"/>
    <s v=" 印尼-落地签"/>
    <s v="商务"/>
    <s v="已出签"/>
    <n v="256.14"/>
    <n v="100"/>
    <n v="0"/>
    <m/>
    <n v="0"/>
    <n v="356.14"/>
    <n v="362.14"/>
    <n v="6"/>
    <n v="356.14"/>
    <s v="签证费"/>
    <s v="CNY"/>
    <s v="1790198"/>
    <x v="15"/>
  </r>
  <r>
    <n v="54"/>
    <s v="王乙乔"/>
    <s v="TV1N1672807776533475328"/>
    <s v="中国"/>
    <s v="北京"/>
    <s v=" 印尼-落地签"/>
    <s v="商务"/>
    <s v="已出签"/>
    <n v="256.14"/>
    <n v="100"/>
    <n v="0"/>
    <m/>
    <n v="0"/>
    <n v="356.14"/>
    <n v="362.14"/>
    <n v="6"/>
    <n v="356.14"/>
    <s v="签证费"/>
    <s v="CNY"/>
    <s v="2256026"/>
    <x v="4"/>
  </r>
  <r>
    <n v="55"/>
    <s v="丁立"/>
    <s v="TV1N1675697817597681664"/>
    <s v="中国"/>
    <s v="北京"/>
    <s v=" 印尼-落地签"/>
    <s v="商务"/>
    <s v="已出签"/>
    <n v="255.29"/>
    <n v="100"/>
    <n v="0"/>
    <m/>
    <n v="0"/>
    <n v="355.29"/>
    <n v="361.29"/>
    <n v="6"/>
    <n v="355.29"/>
    <s v="签证费"/>
    <s v="CNY"/>
    <s v="7853652"/>
    <x v="4"/>
  </r>
  <r>
    <n v="56"/>
    <s v="徐亚"/>
    <s v="TV1N1675782511563522048"/>
    <s v="中国"/>
    <s v="北京"/>
    <s v=" 印尼-落地签"/>
    <s v="商务"/>
    <s v="已出签"/>
    <n v="256.14"/>
    <n v="100"/>
    <n v="0"/>
    <m/>
    <n v="0"/>
    <n v="356.14"/>
    <n v="362.14"/>
    <n v="6"/>
    <n v="356.14"/>
    <s v="签证费"/>
    <s v="CNY"/>
    <s v="9389100"/>
    <x v="7"/>
  </r>
  <r>
    <n v="57"/>
    <s v="段博璇"/>
    <s v="TV1N1675785024882794496"/>
    <s v="中国"/>
    <s v="北京"/>
    <s v=" 印尼-落地签"/>
    <s v="商务"/>
    <s v="已出签"/>
    <n v="255.06"/>
    <n v="100"/>
    <n v="0"/>
    <m/>
    <n v="0"/>
    <n v="355.06"/>
    <n v="361.06"/>
    <n v="6"/>
    <n v="355.06"/>
    <s v="签证费"/>
    <s v="CNY"/>
    <s v="8666556"/>
    <x v="4"/>
  </r>
  <r>
    <n v="58"/>
    <s v="魏立艳"/>
    <s v="TV1N1675782727616339968"/>
    <s v="中国"/>
    <s v="北京"/>
    <s v=" 印尼-落地签"/>
    <s v="商务"/>
    <s v="已出签"/>
    <n v="255.06"/>
    <n v="100"/>
    <n v="0"/>
    <m/>
    <n v="0"/>
    <n v="355.06"/>
    <n v="361.06"/>
    <n v="6"/>
    <n v="355.06"/>
    <s v="签证费"/>
    <s v="CNY"/>
    <s v="1129726"/>
    <x v="7"/>
  </r>
  <r>
    <n v="59"/>
    <s v="张博阳"/>
    <s v="TV1N1675794196705652736"/>
    <s v="中国"/>
    <s v="北京"/>
    <s v=" 印尼-落地签"/>
    <s v="商务"/>
    <s v="已出签"/>
    <n v="255.58"/>
    <n v="100"/>
    <n v="0"/>
    <m/>
    <n v="0"/>
    <n v="355.58"/>
    <n v="361.58"/>
    <n v="6"/>
    <n v="355.58"/>
    <s v="签证费"/>
    <s v="CNY"/>
    <s v="8027983"/>
    <x v="12"/>
  </r>
  <r>
    <n v="60"/>
    <s v="马至一"/>
    <s v="TV1N1674377052675764224"/>
    <s v="中国"/>
    <s v="沈阳"/>
    <s v="美国"/>
    <s v="商务"/>
    <s v="已出签"/>
    <n v="1350.5"/>
    <n v="300"/>
    <n v="0"/>
    <m/>
    <n v="0"/>
    <n v="1650.5"/>
    <n v="1668.5"/>
    <n v="18"/>
    <n v="1650.5"/>
    <s v="签证费"/>
    <s v="CNY"/>
    <s v="5739977"/>
    <x v="4"/>
  </r>
  <r>
    <n v="61"/>
    <s v="严孝钧"/>
    <s v="TV1N1673676360696745984"/>
    <s v="中国"/>
    <s v="北京"/>
    <s v="美国"/>
    <s v="商务"/>
    <s v="已出签"/>
    <n v="1350.5"/>
    <n v="300"/>
    <n v="0"/>
    <m/>
    <n v="0"/>
    <n v="1650.5"/>
    <n v="1668.5"/>
    <n v="18"/>
    <n v="1650.5"/>
    <s v="签证费"/>
    <s v="CNY"/>
    <s v="5381519"/>
    <x v="2"/>
  </r>
  <r>
    <n v="62"/>
    <s v="施伟"/>
    <s v="TV1N1666697929634893824"/>
    <s v="中国"/>
    <s v="北京"/>
    <s v=" 印尼-落地签"/>
    <s v="商务"/>
    <s v="已出签"/>
    <n v="255.58"/>
    <n v="100"/>
    <n v="0"/>
    <m/>
    <n v="0"/>
    <n v="355.58"/>
    <n v="361.58"/>
    <n v="6"/>
    <n v="355.58"/>
    <s v="签证费"/>
    <s v="CNY"/>
    <s v="5262826"/>
    <x v="4"/>
  </r>
  <r>
    <n v="63"/>
    <s v="Afie Noordin"/>
    <s v="TV1N1675687090208034816"/>
    <s v="中国"/>
    <s v="北京"/>
    <s v=" 印尼-落地签"/>
    <s v="商务"/>
    <s v="已出签"/>
    <n v="255.06"/>
    <n v="100"/>
    <n v="0"/>
    <m/>
    <n v="0"/>
    <n v="355.06"/>
    <n v="361.06"/>
    <n v="6"/>
    <n v="355.06"/>
    <s v="签证费"/>
    <s v="CNY"/>
    <s v="8126305"/>
    <x v="1"/>
  </r>
  <r>
    <n v="64"/>
    <s v="Shawn Qin（秦英祥）"/>
    <s v="TV1N1670963763425705984"/>
    <s v="中国"/>
    <s v="北京"/>
    <s v=" 印尼-落地签"/>
    <s v="商务"/>
    <s v="已出签"/>
    <n v="254.48"/>
    <n v="100"/>
    <n v="0"/>
    <m/>
    <n v="0"/>
    <n v="354.48"/>
    <n v="360.48"/>
    <n v="6"/>
    <n v="354.48"/>
    <s v="签证费"/>
    <s v="CNY"/>
    <s v="1625920"/>
    <x v="13"/>
  </r>
  <r>
    <n v="65"/>
    <s v="许蕊"/>
    <s v="TV1N1675429641051848704"/>
    <s v="中国"/>
    <s v="北京"/>
    <s v=" 印尼-落地签"/>
    <s v="商务"/>
    <s v="已出签"/>
    <n v="255"/>
    <n v="100"/>
    <n v="0"/>
    <m/>
    <n v="0"/>
    <n v="355"/>
    <n v="361"/>
    <n v="6"/>
    <n v="355"/>
    <s v="签证费"/>
    <s v="CNY"/>
    <s v="9970650"/>
    <x v="3"/>
  </r>
  <r>
    <n v="66"/>
    <s v="苑潇宁"/>
    <s v="TV1N1675788732202917888"/>
    <s v="中国"/>
    <s v="北京"/>
    <s v=" 印尼-落地签"/>
    <s v="商务"/>
    <s v="已出签"/>
    <n v="255"/>
    <n v="100"/>
    <n v="0"/>
    <m/>
    <n v="0"/>
    <n v="355"/>
    <n v="361"/>
    <n v="6"/>
    <n v="355"/>
    <s v="签证费"/>
    <s v="CNY"/>
    <s v="7623369"/>
    <x v="7"/>
  </r>
  <r>
    <n v="67"/>
    <s v="伍莎莎"/>
    <s v="TV1N1675431411861852160"/>
    <s v="中国"/>
    <s v="北京"/>
    <s v="美国"/>
    <s v="商务"/>
    <s v="已出签"/>
    <n v="1387.5"/>
    <n v="300"/>
    <n v="0"/>
    <m/>
    <n v="0"/>
    <n v="1687.5"/>
    <n v="1705.5"/>
    <n v="18"/>
    <n v="1687.5"/>
    <s v="签证费"/>
    <s v="CNY"/>
    <s v="1712009"/>
    <x v="16"/>
  </r>
  <r>
    <n v="68"/>
    <s v="李元月"/>
    <s v="TV1N1663073731347308544"/>
    <s v="中国"/>
    <s v="北京"/>
    <s v="美国"/>
    <s v="商务"/>
    <s v="已出签"/>
    <n v="1387.5"/>
    <n v="300"/>
    <n v="0"/>
    <m/>
    <n v="0"/>
    <n v="1687.5"/>
    <n v="1705.5"/>
    <n v="18"/>
    <n v="1687.5"/>
    <s v="签证费"/>
    <s v="CNY"/>
    <s v="1806506"/>
    <x v="6"/>
  </r>
  <r>
    <n v="69"/>
    <s v="王宇寒"/>
    <s v="TV1N1675867270679502848"/>
    <s v="中国"/>
    <s v="北京"/>
    <s v=" 印尼-落地签"/>
    <s v="商务"/>
    <s v="已出签"/>
    <n v="255"/>
    <n v="100"/>
    <n v="0"/>
    <m/>
    <n v="0"/>
    <n v="355"/>
    <n v="361"/>
    <n v="6"/>
    <n v="355"/>
    <s v="签证费"/>
    <s v="CNY"/>
    <s v="1903171"/>
    <x v="5"/>
  </r>
  <r>
    <n v="70"/>
    <s v="阮诗卉"/>
    <s v="TV1N1670283602808139776"/>
    <s v="中国"/>
    <s v="北京"/>
    <s v="美国"/>
    <s v="商务"/>
    <s v="已出签"/>
    <n v="1387.5"/>
    <n v="300"/>
    <n v="0"/>
    <m/>
    <n v="0"/>
    <n v="1687.5"/>
    <n v="1705.5"/>
    <n v="18"/>
    <n v="1687.5"/>
    <s v="签证费"/>
    <s v="CNY"/>
    <s v="2577782"/>
    <x v="17"/>
  </r>
  <r>
    <n v="71"/>
    <s v="谭波儿"/>
    <s v="TV1N1658834191635984384"/>
    <s v="中国"/>
    <s v="北京"/>
    <s v="美国EVUS"/>
    <s v="商务"/>
    <s v="已出签"/>
    <n v="0"/>
    <n v="100"/>
    <n v="26"/>
    <s v="打车费26"/>
    <n v="27.56"/>
    <n v="127.56"/>
    <n v="135.21"/>
    <n v="7.65"/>
    <n v="127.56"/>
    <s v="签证费"/>
    <s v="CNY"/>
    <s v="8883296"/>
    <x v="2"/>
  </r>
  <r>
    <n v="72"/>
    <s v="成杨"/>
    <s v="TV1N1676415588929245184"/>
    <s v="中国"/>
    <s v="北京"/>
    <s v=" 印尼-落地签"/>
    <s v="商务"/>
    <s v="已出签"/>
    <n v="255"/>
    <n v="100"/>
    <n v="0"/>
    <m/>
    <n v="0"/>
    <n v="355"/>
    <n v="361"/>
    <n v="6"/>
    <n v="355"/>
    <s v="签证费"/>
    <s v="CNY"/>
    <s v="3189670"/>
    <x v="2"/>
  </r>
  <r>
    <n v="73"/>
    <s v="Karen Chan"/>
    <s v="TV1N1676404738533208064"/>
    <s v="中国"/>
    <s v="北京"/>
    <s v=" 印尼-落地签"/>
    <s v="商务"/>
    <s v="已出签"/>
    <n v="255"/>
    <n v="100"/>
    <n v="0"/>
    <m/>
    <n v="0"/>
    <n v="355"/>
    <n v="361"/>
    <n v="6"/>
    <n v="355"/>
    <s v="签证费"/>
    <s v="CNY"/>
    <s v="2150502"/>
    <x v="18"/>
  </r>
  <r>
    <n v="74"/>
    <s v="仝萌"/>
    <s v="TV1N1670718539315093504"/>
    <s v="中国"/>
    <s v="北京"/>
    <s v="美国"/>
    <s v="商务"/>
    <s v="已出签"/>
    <n v="1387.5"/>
    <n v="300"/>
    <n v="0"/>
    <m/>
    <n v="0"/>
    <n v="1687.5"/>
    <n v="1705.5"/>
    <n v="18"/>
    <n v="1687.5"/>
    <s v="签证费"/>
    <s v="CNY"/>
    <s v="2596878"/>
    <x v="10"/>
  </r>
  <r>
    <n v="75"/>
    <s v="谢磊"/>
    <s v="TV1N1661928994397650944"/>
    <s v="中国"/>
    <s v="北京"/>
    <s v="美国"/>
    <s v="商务"/>
    <s v="已出签"/>
    <n v="1387.5"/>
    <n v="300"/>
    <n v="0"/>
    <m/>
    <n v="0"/>
    <n v="1687.5"/>
    <n v="1705.5"/>
    <n v="18"/>
    <n v="1687.5"/>
    <s v="签证费"/>
    <s v="CNY"/>
    <s v="1127987"/>
    <x v="2"/>
  </r>
  <r>
    <n v="76"/>
    <s v="周聪"/>
    <s v="TV1N1673877606850310144"/>
    <s v="中国"/>
    <s v="北京"/>
    <s v="美国"/>
    <s v="商务"/>
    <s v="已出签"/>
    <n v="1387.5"/>
    <n v="300"/>
    <n v="0"/>
    <m/>
    <n v="0"/>
    <n v="1687.5"/>
    <n v="1705.5"/>
    <n v="18"/>
    <n v="1687.5"/>
    <s v="签证费"/>
    <s v="CNY"/>
    <s v="9605805"/>
    <x v="2"/>
  </r>
  <r>
    <n v="77"/>
    <s v="俞林峰"/>
    <s v="TV1N1673574239666196480"/>
    <s v="中国"/>
    <s v="沈阳"/>
    <s v="美国"/>
    <s v="商务"/>
    <s v="已出签"/>
    <n v="1387.5"/>
    <n v="300"/>
    <n v="0"/>
    <m/>
    <n v="0"/>
    <n v="1687.5"/>
    <n v="1705.5"/>
    <n v="18"/>
    <n v="1687.5"/>
    <s v="签证费"/>
    <s v="CNY"/>
    <s v="5702275"/>
    <x v="6"/>
  </r>
  <r>
    <n v="78"/>
    <s v="李佳璇"/>
    <s v="TV1N1663502383134425088"/>
    <s v="中国"/>
    <s v="北京"/>
    <s v="美国"/>
    <s v="商务"/>
    <s v="已出签"/>
    <n v="0"/>
    <n v="0"/>
    <n v="30"/>
    <s v="打车费17+快递费13"/>
    <n v="31.8"/>
    <n v="31.8"/>
    <n v="33.71"/>
    <n v="1.91"/>
    <n v="31.8"/>
    <s v="签证费"/>
    <s v="CNY"/>
    <s v="8687869"/>
    <x v="5"/>
  </r>
  <r>
    <n v="79"/>
    <s v="陈聪"/>
    <s v="TV1N1627176096575578112"/>
    <s v="中国"/>
    <s v="北京"/>
    <s v="美国"/>
    <s v="商务"/>
    <s v="已出签"/>
    <n v="0"/>
    <n v="0"/>
    <n v="33"/>
    <s v="打车费20+快递费13"/>
    <n v="34.979999999999997"/>
    <n v="34.979999999999997"/>
    <n v="37.08"/>
    <n v="2.1"/>
    <n v="34.979999999999997"/>
    <s v="签证费"/>
    <s v="CNY"/>
    <s v="5822131"/>
    <x v="2"/>
  </r>
  <r>
    <n v="80"/>
    <s v="冯晶凌"/>
    <s v="TV1N1628729422316498944"/>
    <s v="中国"/>
    <s v="北京"/>
    <s v="美国EVUS"/>
    <s v="商务"/>
    <s v="已出签"/>
    <n v="0"/>
    <n v="100"/>
    <n v="20.7"/>
    <s v="快递费20.7"/>
    <n v="21.94"/>
    <n v="121.94"/>
    <n v="129.26"/>
    <n v="7.32"/>
    <n v="121.94"/>
    <s v="签证费"/>
    <s v="CNY"/>
    <s v="5922160"/>
    <x v="4"/>
  </r>
  <r>
    <n v="81"/>
    <s v="李伟鹏"/>
    <s v="TV1N1658370436762341376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9781610"/>
    <x v="7"/>
  </r>
  <r>
    <n v="82"/>
    <s v="左博惠"/>
    <s v="TV1N1666631486021021696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9630192"/>
    <x v="9"/>
  </r>
  <r>
    <n v="83"/>
    <s v="刘芋汐"/>
    <s v="TV1N1676113149546053632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9956857"/>
    <x v="5"/>
  </r>
  <r>
    <n v="84"/>
    <s v="费怡奕"/>
    <s v="TV1N1676782077024776192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6156522"/>
    <x v="5"/>
  </r>
  <r>
    <n v="85"/>
    <s v="何安婕"/>
    <s v="TV1N1676985030616715264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3952668"/>
    <x v="1"/>
  </r>
  <r>
    <n v="86"/>
    <s v="刘子鉴"/>
    <s v="TV1N1672835826931372032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2913817"/>
    <x v="3"/>
  </r>
  <r>
    <n v="87"/>
    <s v="黄文君"/>
    <s v="TV1N1661198935571464192"/>
    <s v="中国"/>
    <s v="北京"/>
    <s v="巴西"/>
    <s v="商务"/>
    <s v="已出签"/>
    <n v="0"/>
    <n v="0"/>
    <n v="13"/>
    <s v="快递费"/>
    <n v="13.78"/>
    <n v="13.78"/>
    <n v="14.61"/>
    <n v="0.83"/>
    <n v="13.78"/>
    <s v="签证费"/>
    <s v="CNY"/>
    <s v="5230903"/>
    <x v="10"/>
  </r>
  <r>
    <n v="88"/>
    <s v="JONATHAN LEE YI JIA"/>
    <s v="TV1N1670603453246242816"/>
    <s v="中国"/>
    <s v="北京"/>
    <s v=" 印尼-落地签"/>
    <s v="商务"/>
    <s v="已出签"/>
    <n v="254.76"/>
    <n v="100"/>
    <n v="0"/>
    <m/>
    <n v="0"/>
    <n v="354.76"/>
    <n v="360.76"/>
    <n v="6"/>
    <n v="354.76"/>
    <s v="签证费"/>
    <s v="CNY"/>
    <s v="1868052"/>
    <x v="1"/>
  </r>
  <r>
    <n v="89"/>
    <s v="李文博"/>
    <s v="TV1N1625016628819017728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5585839"/>
    <x v="19"/>
  </r>
  <r>
    <n v="90"/>
    <s v="鲍雪"/>
    <s v="TV1N1646050120127741952"/>
    <s v="中国"/>
    <s v="北京"/>
    <s v="巴西"/>
    <s v="商务"/>
    <s v="已出签"/>
    <n v="0"/>
    <n v="400"/>
    <n v="2100"/>
    <s v="2100供应商签证费"/>
    <n v="2226"/>
    <n v="2626"/>
    <n v="2783.56"/>
    <n v="157.56"/>
    <n v="2626"/>
    <s v="签证费"/>
    <s v="CNY"/>
    <s v="3181726"/>
    <x v="6"/>
  </r>
  <r>
    <n v="91"/>
    <s v="余灏"/>
    <s v="TV1N1676166627815485440"/>
    <s v="中国"/>
    <s v="北京"/>
    <s v="巴西"/>
    <s v="商务"/>
    <s v="已出签"/>
    <n v="0"/>
    <n v="400"/>
    <n v="2100"/>
    <s v="2100供应商签证费"/>
    <n v="2226"/>
    <n v="2626"/>
    <n v="2783.56"/>
    <n v="157.56"/>
    <n v="2626"/>
    <s v="签证费"/>
    <s v="CNY"/>
    <s v="2077936"/>
    <x v="3"/>
  </r>
  <r>
    <n v="92"/>
    <s v="张欣欣"/>
    <s v="TV1N1669182888610398208"/>
    <s v="中国"/>
    <s v="北京"/>
    <s v="韩国"/>
    <s v="商务"/>
    <s v="已出签"/>
    <n v="420"/>
    <n v="200"/>
    <n v="15"/>
    <s v="加急单次快递费"/>
    <n v="15.9"/>
    <n v="635.9"/>
    <n v="648.85"/>
    <n v="12.95"/>
    <n v="635.9"/>
    <s v="签证费"/>
    <s v="CNY"/>
    <s v="2055960"/>
    <x v="11"/>
  </r>
  <r>
    <n v="93"/>
    <s v="林贤焕"/>
    <s v="TV1N1645760633090830336 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3983789"/>
    <x v="12"/>
  </r>
  <r>
    <n v="94"/>
    <s v="陈鹤"/>
    <s v="TV1N1657959305262583808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1997622"/>
    <x v="12"/>
  </r>
  <r>
    <n v="95"/>
    <s v="唐晔晨"/>
    <s v="TV1N1675704614614110208 "/>
    <s v="中国"/>
    <s v="沈阳"/>
    <s v="美国"/>
    <s v="商务"/>
    <s v="已出签"/>
    <n v="1387.5"/>
    <n v="300"/>
    <n v="0"/>
    <m/>
    <n v="0"/>
    <n v="1687.5"/>
    <n v="1705.5"/>
    <n v="18"/>
    <n v="1687.5"/>
    <s v="签证费"/>
    <s v="CNY"/>
    <s v="7905367"/>
    <x v="4"/>
  </r>
  <r>
    <n v="96"/>
    <s v="谭超"/>
    <s v="TV1N1661279302613557248"/>
    <s v="中国"/>
    <s v="沈阳"/>
    <s v="美国"/>
    <s v="商务"/>
    <s v="已出签"/>
    <n v="1387.5"/>
    <n v="300"/>
    <n v="0"/>
    <m/>
    <n v="0"/>
    <n v="1687.5"/>
    <n v="1705.5"/>
    <n v="18"/>
    <n v="1687.5"/>
    <s v="签证费"/>
    <s v="CNY"/>
    <s v="8028950"/>
    <x v="2"/>
  </r>
  <r>
    <n v="97"/>
    <s v="戴智健"/>
    <s v="TV1N1669251585291051008 "/>
    <s v="中国"/>
    <s v="北京"/>
    <s v="美国"/>
    <s v="商务"/>
    <s v="已出签"/>
    <n v="1387.5"/>
    <n v="300"/>
    <n v="0"/>
    <m/>
    <n v="0"/>
    <n v="1687.5"/>
    <n v="1705.5"/>
    <n v="18"/>
    <n v="1687.5"/>
    <s v="签证费"/>
    <s v="CNY"/>
    <s v="2501292"/>
    <x v="4"/>
  </r>
  <r>
    <n v="98"/>
    <s v="李深"/>
    <s v="TV1N1675704672529022976"/>
    <s v="中国"/>
    <s v="沈阳"/>
    <s v="美国"/>
    <s v="商务"/>
    <s v="已出签"/>
    <n v="1387.5"/>
    <n v="300"/>
    <n v="0"/>
    <m/>
    <n v="0"/>
    <n v="1687.5"/>
    <n v="1705.5"/>
    <n v="18"/>
    <n v="1687.5"/>
    <s v="签证费"/>
    <s v="CNY"/>
    <s v="9956160"/>
    <x v="4"/>
  </r>
  <r>
    <n v="99"/>
    <s v="王旖岑"/>
    <s v="TV1N1674325789208592384 "/>
    <s v="中国"/>
    <s v="北京"/>
    <s v="美国"/>
    <s v="商务"/>
    <s v="已出签"/>
    <n v="1387.5"/>
    <n v="300"/>
    <n v="0"/>
    <m/>
    <n v="0"/>
    <n v="1687.5"/>
    <n v="1705.5"/>
    <n v="18"/>
    <n v="1687.5"/>
    <s v="签证费"/>
    <s v="CNY"/>
    <s v="6099976"/>
    <x v="3"/>
  </r>
  <r>
    <n v="100"/>
    <s v="王芳"/>
    <s v="TV1N1674000654014365696"/>
    <s v="中国"/>
    <s v="沈阳"/>
    <s v="美国"/>
    <s v="商务"/>
    <s v="已出签"/>
    <n v="1387.5"/>
    <n v="300"/>
    <n v="0"/>
    <m/>
    <n v="0"/>
    <n v="1687.5"/>
    <n v="1705.5"/>
    <n v="18"/>
    <n v="1687.5"/>
    <s v="签证费"/>
    <s v="CNY"/>
    <s v="5530731"/>
    <x v="7"/>
  </r>
  <r>
    <n v="101"/>
    <s v="赵焕章"/>
    <s v="TV1N1674002059739594752 "/>
    <s v="中国"/>
    <s v="北京"/>
    <s v="美国"/>
    <s v="商务"/>
    <s v="已出签"/>
    <n v="1387.5"/>
    <n v="300"/>
    <n v="0"/>
    <m/>
    <n v="0"/>
    <n v="1687.5"/>
    <n v="1705.5"/>
    <n v="18"/>
    <n v="1687.5"/>
    <s v="签证费"/>
    <s v="CNY"/>
    <s v="3671087"/>
    <x v="2"/>
  </r>
  <r>
    <n v="102"/>
    <s v="张欣"/>
    <s v="TV1N1673579642055581696"/>
    <s v="中国"/>
    <s v="沈阳"/>
    <s v="美国"/>
    <s v="商务"/>
    <s v="已出签"/>
    <n v="1387.5"/>
    <n v="300"/>
    <n v="0"/>
    <m/>
    <n v="0"/>
    <n v="1687.5"/>
    <n v="1705.5"/>
    <n v="18"/>
    <n v="1687.5"/>
    <s v="签证费"/>
    <s v="CNY"/>
    <s v="6818613"/>
    <x v="6"/>
  </r>
  <r>
    <n v="103"/>
    <s v="李珍珍"/>
    <s v="TV1N1659441863494176768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8533369"/>
    <x v="20"/>
  </r>
  <r>
    <n v="104"/>
    <s v="王珏莹"/>
    <s v="TV1N1663016256900317184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2886011"/>
    <x v="4"/>
  </r>
  <r>
    <n v="105"/>
    <s v="马闯"/>
    <s v="TV1N1678332037692719104"/>
    <s v="中国"/>
    <s v="北京"/>
    <s v=" 印尼-落地签"/>
    <s v="商务"/>
    <s v="已出签"/>
    <n v="254.76"/>
    <n v="100"/>
    <n v="0"/>
    <m/>
    <n v="0"/>
    <n v="354.76"/>
    <n v="360.76"/>
    <n v="6"/>
    <n v="354.76"/>
    <s v="签证费"/>
    <s v="CNY"/>
    <s v="6980739"/>
    <x v="11"/>
  </r>
  <r>
    <n v="106"/>
    <s v="张萌"/>
    <s v="TV1N1678661877444554752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5823056"/>
    <x v="6"/>
  </r>
  <r>
    <n v="107"/>
    <s v="陈晨"/>
    <s v="TV1N1666307366242557952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1650275"/>
    <x v="4"/>
  </r>
  <r>
    <n v="108"/>
    <s v="孙靖峥"/>
    <s v="TV1N1674710959677927424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2303506"/>
    <x v="2"/>
  </r>
  <r>
    <n v="109"/>
    <s v="胡振平"/>
    <s v="TV1N1671511236770668544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3872579"/>
    <x v="12"/>
  </r>
  <r>
    <n v="110"/>
    <s v="叶子豪"/>
    <s v="TV1N1674667332616503296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2263291"/>
    <x v="5"/>
  </r>
  <r>
    <n v="111"/>
    <s v="汤洋"/>
    <s v="TV1N1674667332872355840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3330968"/>
    <x v="14"/>
  </r>
  <r>
    <n v="112"/>
    <s v="RAHUL RAJ"/>
    <s v="TV1N1677158035221299200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7261873"/>
    <x v="1"/>
  </r>
  <r>
    <n v="119"/>
    <s v="王娜"/>
    <s v="TV1N1676231812269920256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2518661"/>
    <x v="14"/>
  </r>
  <r>
    <n v="120"/>
    <s v="陈继耘"/>
    <s v="TV1N1679121897210781696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9365605"/>
    <x v="11"/>
  </r>
  <r>
    <n v="121"/>
    <s v="潘晨露"/>
    <s v="TV1N1679072302053195776"/>
    <s v="中国"/>
    <s v="北京"/>
    <s v=" 印尼-落地签"/>
    <s v="商务"/>
    <s v="已出签"/>
    <n v="254.96"/>
    <n v="100"/>
    <n v="0"/>
    <m/>
    <n v="0"/>
    <n v="354.96"/>
    <n v="360.96"/>
    <n v="6"/>
    <n v="354.96"/>
    <s v="签证费"/>
    <s v="CNY"/>
    <s v="9722038"/>
    <x v="10"/>
  </r>
  <r>
    <n v="122"/>
    <s v="廖伟凯"/>
    <s v="TV1N1673257429892894720"/>
    <s v="中国"/>
    <s v="北京"/>
    <s v=" 印尼-落地签"/>
    <s v="商务"/>
    <s v="已出签"/>
    <n v="254.38"/>
    <n v="100"/>
    <n v="0"/>
    <m/>
    <n v="0"/>
    <n v="354.38"/>
    <n v="360.38"/>
    <n v="6"/>
    <n v="354.38"/>
    <s v="签证费"/>
    <s v="CNY"/>
    <s v="2037091"/>
    <x v="12"/>
  </r>
  <r>
    <n v="123"/>
    <s v="童博"/>
    <s v="TV1N1679363285659779072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8816327"/>
    <x v="21"/>
  </r>
  <r>
    <n v="124"/>
    <s v="李雅涵"/>
    <s v="TV1N1679045239808208896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8737282"/>
    <x v="1"/>
  </r>
  <r>
    <n v="125"/>
    <s v="陈鑫鑫"/>
    <s v="TV1N1678301968819617792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7009257"/>
    <x v="2"/>
  </r>
  <r>
    <n v="126"/>
    <s v="王雨帆"/>
    <s v="TV1N1680511295164739584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9729799"/>
    <x v="5"/>
  </r>
  <r>
    <n v="127"/>
    <s v="孙溪悦"/>
    <s v="TV1N1661929879404187648"/>
    <s v="中国"/>
    <s v="北京"/>
    <s v="美国EVUS"/>
    <s v="商务"/>
    <s v="已出签"/>
    <n v="0"/>
    <n v="0"/>
    <n v="0"/>
    <m/>
    <n v="0"/>
    <n v="0"/>
    <n v="0"/>
    <n v="0"/>
    <n v="0"/>
    <s v="签证费"/>
    <s v="CNY"/>
    <s v="9057779"/>
    <x v="4"/>
  </r>
  <r>
    <n v="128"/>
    <s v="周悦成"/>
    <s v="TV1N1663090281823494144 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9310233"/>
    <x v="4"/>
  </r>
  <r>
    <n v="129"/>
    <s v="Hannah Choi"/>
    <s v="TV1N1681241022238302208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5201220"/>
    <x v="1"/>
  </r>
  <r>
    <n v="130"/>
    <s v="张浩然"/>
    <s v="TV1N1676184943602868224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1107909"/>
    <x v="14"/>
  </r>
  <r>
    <n v="131"/>
    <s v="孙婧雯"/>
    <s v="TV1N1679072197829017600"/>
    <s v="中国"/>
    <s v="北京"/>
    <s v=" 印尼-落地签"/>
    <s v="商务"/>
    <s v="已出签"/>
    <n v="255.46"/>
    <n v="100"/>
    <n v="0"/>
    <m/>
    <n v="0"/>
    <n v="355.46"/>
    <n v="361.46"/>
    <n v="6"/>
    <n v="355.46"/>
    <s v="签证费"/>
    <s v="CNY"/>
    <s v="5960613"/>
    <x v="9"/>
  </r>
  <r>
    <n v="132"/>
    <s v="王皓安"/>
    <s v="TV1N1675143783941820416"/>
    <s v="中国"/>
    <s v="北京"/>
    <s v=" 印尼-落地签"/>
    <s v="商务"/>
    <s v="已出签"/>
    <n v="255.46"/>
    <n v="100"/>
    <n v="0"/>
    <m/>
    <n v="0"/>
    <n v="355.46"/>
    <n v="361.46"/>
    <n v="6"/>
    <n v="355.46"/>
    <s v="签证费"/>
    <s v="CNY"/>
    <s v="5928913"/>
    <x v="11"/>
  </r>
  <r>
    <n v="133"/>
    <s v="沈吟"/>
    <s v="TV1N1681492822824607744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2336713"/>
    <x v="5"/>
  </r>
  <r>
    <n v="134"/>
    <s v="蒋晴汕"/>
    <s v="TV1N1646431562259279872"/>
    <s v="中国"/>
    <s v="北京"/>
    <s v=" 印尼-落地签"/>
    <s v="商务"/>
    <s v="已出签"/>
    <n v="254.95"/>
    <n v="100"/>
    <n v="0"/>
    <m/>
    <n v="0"/>
    <n v="354.95"/>
    <n v="360.95"/>
    <n v="6"/>
    <n v="354.95"/>
    <s v="签证费"/>
    <s v="CNY"/>
    <s v="2513739"/>
    <x v="4"/>
  </r>
  <r>
    <n v="135"/>
    <s v="赵福磊"/>
    <s v="TV1N1682218901558177792"/>
    <s v="中国"/>
    <s v="北京"/>
    <s v=" 印尼-落地签"/>
    <s v="商务"/>
    <s v="已出签"/>
    <n v="255.46"/>
    <n v="100"/>
    <n v="0"/>
    <m/>
    <n v="0"/>
    <n v="355.46"/>
    <n v="361.46"/>
    <n v="6"/>
    <n v="355.46"/>
    <s v="签证费"/>
    <s v="CNY"/>
    <s v="1306627"/>
    <x v="11"/>
  </r>
  <r>
    <n v="136"/>
    <s v="张岚"/>
    <s v="TV1N1646434339488301056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1993350"/>
    <x v="12"/>
  </r>
  <r>
    <n v="137"/>
    <s v="陈耀庭"/>
    <s v="TV1N1678743728918192128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5726809"/>
    <x v="11"/>
  </r>
  <r>
    <n v="138"/>
    <s v="刘星宇"/>
    <s v="TV1N1680872830722637824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6255751"/>
    <x v="5"/>
  </r>
  <r>
    <n v="139"/>
    <s v="李华虎"/>
    <s v="TV1N1682292501833424896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8163211"/>
    <x v="3"/>
  </r>
  <r>
    <n v="140"/>
    <s v="左博惠-二次申请"/>
    <s v="TV1N1668948638535331840"/>
    <s v="中国"/>
    <s v="北京"/>
    <s v=" 印尼-落地签"/>
    <s v="商务"/>
    <s v="已出签"/>
    <n v="255.78"/>
    <n v="100"/>
    <n v="0"/>
    <m/>
    <n v="0"/>
    <n v="355.78"/>
    <n v="361.78"/>
    <n v="6"/>
    <n v="355.78"/>
    <s v="签证费"/>
    <s v="CNY"/>
    <s v="9630192"/>
    <x v="9"/>
  </r>
  <r>
    <n v="141"/>
    <s v="HO CHIN HOW"/>
    <s v="TV1N1680852430483726336"/>
    <s v="中国"/>
    <s v="北京"/>
    <s v=" 印尼-落地签"/>
    <s v="商务"/>
    <s v="已出签"/>
    <n v="256.14"/>
    <n v="100"/>
    <n v="0"/>
    <m/>
    <n v="0"/>
    <n v="356.14"/>
    <n v="362.14"/>
    <n v="6"/>
    <n v="356.14"/>
    <s v="签证费"/>
    <s v="CNY"/>
    <s v="9013711"/>
    <x v="22"/>
  </r>
  <r>
    <n v="142"/>
    <s v="林苏April（周洁）"/>
    <s v="TV1N1682717567838519296"/>
    <s v="中国"/>
    <s v="北京"/>
    <s v=" 印尼-落地签"/>
    <s v="商务"/>
    <s v="已出签"/>
    <n v="256.14"/>
    <n v="100"/>
    <n v="0"/>
    <m/>
    <n v="0"/>
    <n v="356.14"/>
    <n v="362.14"/>
    <n v="6"/>
    <n v="356.14"/>
    <s v="签证费"/>
    <s v="CNY"/>
    <s v="9230531"/>
    <x v="5"/>
  </r>
  <r>
    <n v="143"/>
    <s v="刘明娜"/>
    <s v="TV1N1682236588409847808"/>
    <s v="中国"/>
    <s v="北京"/>
    <s v=" 印尼-落地签"/>
    <s v="商务"/>
    <s v="已出签"/>
    <n v="256.14"/>
    <n v="100"/>
    <n v="0"/>
    <m/>
    <n v="0"/>
    <n v="356.14"/>
    <n v="362.14"/>
    <n v="6"/>
    <n v="356.14"/>
    <s v="签证费"/>
    <s v="CNY"/>
    <s v="1988752"/>
    <x v="10"/>
  </r>
  <r>
    <n v="144"/>
    <s v="郭泰章"/>
    <s v="TV1N1683334518520729600"/>
    <s v="中国"/>
    <s v="北京"/>
    <s v=" 印尼-落地签"/>
    <s v="商务"/>
    <s v="已出签"/>
    <n v="255.29"/>
    <n v="100"/>
    <n v="0"/>
    <m/>
    <n v="0"/>
    <n v="355.29"/>
    <n v="361.29"/>
    <n v="6"/>
    <n v="355.29"/>
    <s v="签证费"/>
    <s v="CNY"/>
    <s v="7521975"/>
    <x v="12"/>
  </r>
  <r>
    <n v="145"/>
    <s v="卜瑶"/>
    <s v="TV1N1683460560048599040"/>
    <s v="中国"/>
    <s v="北京"/>
    <s v=" 印尼-落地签"/>
    <s v="商务"/>
    <s v="已出签"/>
    <n v="256.14"/>
    <n v="100"/>
    <n v="0"/>
    <m/>
    <n v="0"/>
    <n v="356.14"/>
    <n v="362.14"/>
    <n v="6"/>
    <n v="356.14"/>
    <s v="签证费"/>
    <s v="CNY"/>
    <s v="3153609"/>
    <x v="4"/>
  </r>
  <r>
    <n v="146"/>
    <s v="Nikki（陈妮）"/>
    <s v="TV1N1683998811234816000"/>
    <s v="中国"/>
    <s v="北京"/>
    <s v=" 印尼-落地签"/>
    <s v="商务"/>
    <s v="已出签"/>
    <n v="255.06"/>
    <n v="100"/>
    <n v="0"/>
    <m/>
    <n v="0"/>
    <n v="355.06"/>
    <n v="361.06"/>
    <n v="6"/>
    <n v="355.06"/>
    <s v="签证费"/>
    <s v="CNY"/>
    <s v="8301161"/>
    <x v="8"/>
  </r>
  <r>
    <n v="147"/>
    <s v="Chris Zhen（甄怀远）"/>
    <s v="TV1N1683451777503330304"/>
    <s v="中国"/>
    <s v="北京"/>
    <s v=" 印尼-落地签"/>
    <s v="商务"/>
    <s v="已出签"/>
    <n v="255.06"/>
    <n v="100"/>
    <n v="0"/>
    <m/>
    <n v="0"/>
    <n v="355.06"/>
    <n v="361.06"/>
    <n v="6"/>
    <n v="355.06"/>
    <s v="签证费"/>
    <s v="CNY"/>
    <s v="5279628"/>
    <x v="1"/>
  </r>
  <r>
    <n v="148"/>
    <s v="王懿然"/>
    <s v="TV1N1658736449823649792"/>
    <s v="中国"/>
    <s v="北京"/>
    <s v="巴西"/>
    <s v="商务"/>
    <s v="已送签"/>
    <n v="0"/>
    <n v="400"/>
    <n v="2513"/>
    <s v="快递费13+2500供应商签证费"/>
    <n v="2663.78"/>
    <n v="3063.78"/>
    <n v="3247.61"/>
    <n v="183.83"/>
    <n v="3063.78"/>
    <s v="签证费"/>
    <s v="CNY"/>
    <s v="9996625"/>
    <x v="11"/>
  </r>
  <r>
    <n v="149"/>
    <s v="武言博"/>
    <s v="TV1N1662435232688529408"/>
    <s v="中国"/>
    <s v="北京"/>
    <s v="巴西"/>
    <s v="商务"/>
    <s v="已送签"/>
    <n v="0"/>
    <n v="400"/>
    <n v="2500"/>
    <s v="2500供应商签证费"/>
    <n v="2650"/>
    <n v="3050"/>
    <n v="3233"/>
    <n v="183"/>
    <n v="3050"/>
    <s v="签证费"/>
    <s v="CNY"/>
    <s v="1220797"/>
    <x v="2"/>
  </r>
  <r>
    <n v="150"/>
    <s v="区如茵"/>
    <s v="TV1N1681907527338680320"/>
    <s v="中国"/>
    <s v="北京"/>
    <s v=" 印尼-落地签"/>
    <s v="商务"/>
    <s v="已出签"/>
    <n v="255.58"/>
    <n v="100"/>
    <n v="0"/>
    <m/>
    <n v="0"/>
    <n v="355.58"/>
    <n v="361.58"/>
    <n v="6"/>
    <n v="355.58"/>
    <s v="签证费"/>
    <s v="CNY"/>
    <s v="6098598"/>
    <x v="9"/>
  </r>
  <r>
    <n v="151"/>
    <s v="唐心怡"/>
    <s v="TV1N1684126641331593216"/>
    <s v="中国"/>
    <s v="北京"/>
    <s v=" 印尼-落地签"/>
    <s v="商务"/>
    <s v="已出签"/>
    <n v="255.58"/>
    <n v="100"/>
    <n v="0"/>
    <m/>
    <n v="0"/>
    <n v="355.58"/>
    <n v="361.58"/>
    <n v="6"/>
    <n v="355.58"/>
    <s v="签证费"/>
    <s v="CNY"/>
    <s v="2883805"/>
    <x v="5"/>
  </r>
  <r>
    <n v="152"/>
    <s v="李玟潮"/>
    <s v="TV1N1675824607133605888"/>
    <s v="中国"/>
    <s v="北京"/>
    <s v="巴西"/>
    <s v="商务"/>
    <s v="已送签"/>
    <n v="0"/>
    <n v="0"/>
    <n v="13"/>
    <s v="快递费13"/>
    <n v="13.78"/>
    <n v="13.78"/>
    <n v="14.61"/>
    <n v="0.83"/>
    <n v="13.78"/>
    <s v="签证费"/>
    <s v="CNY"/>
    <s v="7938739"/>
    <x v="11"/>
  </r>
  <r>
    <n v="153"/>
    <s v="王婧颖"/>
    <s v="TV1N1664536954718461952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3918633"/>
    <x v="11"/>
  </r>
  <r>
    <n v="154"/>
    <s v="吕懿年"/>
    <s v="TV1N1658809942275801088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3220278"/>
    <x v="3"/>
  </r>
  <r>
    <n v="155"/>
    <s v="Stanley Ho"/>
    <s v="TV1N168085243048372633"/>
    <s v="中国"/>
    <s v="北京"/>
    <s v=" 印尼-落地签"/>
    <s v="商务"/>
    <s v="已出签"/>
    <n v="255.06"/>
    <n v="100"/>
    <n v="0"/>
    <m/>
    <n v="0"/>
    <n v="355.06"/>
    <n v="361.06"/>
    <n v="6"/>
    <n v="355.06"/>
    <s v="签证费"/>
    <s v="CNY"/>
    <s v="9013711"/>
    <x v="22"/>
  </r>
  <r>
    <n v="156"/>
    <s v="曾倩雯"/>
    <s v="TV1N1683320844129165312"/>
    <s v="中国"/>
    <s v="北京"/>
    <s v=" 印尼-落地签"/>
    <s v="商务"/>
    <s v="已出签"/>
    <n v="254.48"/>
    <n v="100"/>
    <n v="0"/>
    <m/>
    <n v="0"/>
    <n v="354.48"/>
    <n v="360.48"/>
    <n v="6"/>
    <n v="354.48"/>
    <s v="签证费"/>
    <s v="CNY"/>
    <s v="7910922"/>
    <x v="9"/>
  </r>
  <r>
    <n v="157"/>
    <s v="李玥"/>
    <s v="TV1N1683664567891419136"/>
    <s v="中国"/>
    <s v="北京"/>
    <s v=" 印尼-落地签"/>
    <s v="商务"/>
    <s v="已出签"/>
    <n v="255"/>
    <n v="100"/>
    <n v="0"/>
    <m/>
    <n v="0"/>
    <n v="355"/>
    <n v="361"/>
    <n v="6"/>
    <n v="355"/>
    <s v="签证费"/>
    <s v="CNY"/>
    <s v="3300187"/>
    <x v="5"/>
  </r>
  <r>
    <n v="158"/>
    <s v=" 梁钰丹"/>
    <s v="TV1N168332393811623526"/>
    <s v="中国"/>
    <s v="北京"/>
    <s v=" 印尼-落地签"/>
    <s v="商务"/>
    <s v="已出签"/>
    <n v="255"/>
    <n v="100"/>
    <n v="0"/>
    <m/>
    <n v="0"/>
    <n v="355"/>
    <n v="361"/>
    <n v="6"/>
    <n v="355"/>
    <s v="签证费"/>
    <s v="CNY"/>
    <s v="7899839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5BEB92-009A-4137-A820-1210B1E7F763}" name="数据透视表4" cacheId="1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2:C26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2" showAll="0"/>
    <pivotField numFmtId="2" showAll="0"/>
    <pivotField showAll="0"/>
    <pivotField numFmtId="2" showAll="0"/>
    <pivotField numFmtId="2" showAll="0"/>
    <pivotField dataField="1" numFmtId="2" showAll="0"/>
    <pivotField numFmtId="2" showAll="0"/>
    <pivotField numFmtId="2" showAll="0"/>
    <pivotField showAll="0"/>
    <pivotField showAll="0"/>
    <pivotField showAll="0"/>
    <pivotField axis="axisRow" showAll="0">
      <items count="24">
        <item x="0"/>
        <item x="18"/>
        <item x="13"/>
        <item x="22"/>
        <item x="1"/>
        <item x="16"/>
        <item x="15"/>
        <item x="19"/>
        <item x="2"/>
        <item x="10"/>
        <item x="11"/>
        <item x="17"/>
        <item x="21"/>
        <item x="20"/>
        <item x="8"/>
        <item x="6"/>
        <item x="14"/>
        <item x="9"/>
        <item x="5"/>
        <item x="7"/>
        <item x="3"/>
        <item x="4"/>
        <item x="12"/>
        <item t="default"/>
      </items>
    </pivotField>
  </pivotFields>
  <rowFields count="1">
    <field x="2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总金额（含税）_x000a_（签证费用+[{签证服务费+其他杂费含服务费}含税6%]）" fld="14" baseField="0" baseItem="0"/>
    <dataField name="求和项:政府费用+签证中心费用合计_x000a_（以信用卡刷卡人民币记录为准）" fld="8" baseField="0" baseItem="0"/>
  </dataFields>
  <formats count="6">
    <format dxfId="5">
      <pivotArea field="2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20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2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89D0BE-06E1-0E43-9DFB-4933A07A4E47}" name="数据透视表1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1:D26" firstHeaderRow="0" firstDataRow="1" firstDataCol="1"/>
  <pivotFields count="7">
    <pivotField dataField="1" showAll="0"/>
    <pivotField dataField="1" showAll="0"/>
    <pivotField dataField="1" showAll="0"/>
    <pivotField showAll="0"/>
    <pivotField showAll="0"/>
    <pivotField showAll="0"/>
    <pivotField axis="axisRow" showAll="0">
      <items count="26">
        <item m="1" x="24"/>
        <item x="0"/>
        <item x="18"/>
        <item x="13"/>
        <item x="22"/>
        <item x="1"/>
        <item x="16"/>
        <item x="15"/>
        <item x="19"/>
        <item x="2"/>
        <item x="10"/>
        <item x="11"/>
        <item x="17"/>
        <item x="21"/>
        <item x="20"/>
        <item x="8"/>
        <item x="6"/>
        <item x="14"/>
        <item x="9"/>
        <item x="5"/>
        <item x="7"/>
        <item x="3"/>
        <item x="4"/>
        <item x="12"/>
        <item x="23"/>
        <item t="default"/>
      </items>
    </pivotField>
  </pivotFields>
  <rowFields count="1">
    <field x="6"/>
  </rowFields>
  <rowItems count="2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总金额（含税）_x000a_（签证费用+[{签证服务费+其他杂费含服务费}含税6%]）" fld="0" baseField="0" baseItem="0"/>
    <dataField name="求和项:可抵扣税额_x000a_（开专票的情况下，票面的税额）" fld="1" baseField="0" baseItem="0"/>
    <dataField name="求和项:不可抵扣金额_x000a_（总金额-可抵扣税额）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1D26-8FC6-4746-AA97-636823DC3A21}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3.2" x14ac:dyDescent="0.25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1" x14ac:dyDescent="0.2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11" t="s">
        <v>11</v>
      </c>
      <c r="K1" s="12" t="s">
        <v>12</v>
      </c>
      <c r="L1" s="9" t="s">
        <v>13</v>
      </c>
      <c r="M1" s="9" t="s">
        <v>14</v>
      </c>
      <c r="N1" s="10" t="s">
        <v>15</v>
      </c>
      <c r="O1" s="6" t="s">
        <v>16</v>
      </c>
      <c r="P1" s="7" t="s">
        <v>17</v>
      </c>
      <c r="Q1" s="8" t="s">
        <v>18</v>
      </c>
      <c r="R1" s="8" t="s">
        <v>19</v>
      </c>
      <c r="S1" s="5" t="s">
        <v>20</v>
      </c>
      <c r="T1" s="5" t="s">
        <v>21</v>
      </c>
    </row>
    <row r="2" spans="1:21" ht="94.95" customHeight="1" x14ac:dyDescent="0.25">
      <c r="A2" s="2">
        <v>1</v>
      </c>
      <c r="B2" s="2" t="s">
        <v>0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24</v>
      </c>
      <c r="H2" s="2" t="s">
        <v>26</v>
      </c>
      <c r="I2" s="2" t="s">
        <v>27</v>
      </c>
      <c r="J2" s="3">
        <v>160</v>
      </c>
      <c r="K2" s="3">
        <v>140</v>
      </c>
      <c r="L2" s="3">
        <v>580</v>
      </c>
      <c r="M2" s="2" t="s">
        <v>28</v>
      </c>
      <c r="N2" s="3">
        <f>L2*1.06</f>
        <v>614.79999999999995</v>
      </c>
      <c r="O2" s="3">
        <f>J2+K2+N2</f>
        <v>914.8</v>
      </c>
      <c r="P2" s="3">
        <f>J2+(K2+N2)*1.06</f>
        <v>960.09</v>
      </c>
      <c r="Q2" s="3">
        <f>(N2+K2)*0.06</f>
        <v>45.29</v>
      </c>
      <c r="R2" s="3">
        <f>P2-Q2</f>
        <v>914.8</v>
      </c>
      <c r="S2" s="2" t="s">
        <v>29</v>
      </c>
      <c r="T2" s="2" t="s">
        <v>30</v>
      </c>
      <c r="U2" s="4"/>
    </row>
    <row r="3" spans="1:21" ht="25.2" x14ac:dyDescent="0.25">
      <c r="A3" s="15">
        <v>2</v>
      </c>
      <c r="B3" s="13" t="s">
        <v>1</v>
      </c>
      <c r="C3" s="13" t="s">
        <v>31</v>
      </c>
      <c r="D3" s="13" t="s">
        <v>23</v>
      </c>
      <c r="E3" s="13" t="s">
        <v>32</v>
      </c>
      <c r="F3" s="13" t="s">
        <v>25</v>
      </c>
      <c r="G3" s="13" t="s">
        <v>32</v>
      </c>
      <c r="H3" s="13" t="s">
        <v>33</v>
      </c>
      <c r="I3" s="13" t="s">
        <v>34</v>
      </c>
      <c r="J3" s="14">
        <v>910</v>
      </c>
      <c r="K3" s="14">
        <v>150</v>
      </c>
      <c r="L3" s="14">
        <v>15</v>
      </c>
      <c r="M3" s="15" t="s">
        <v>35</v>
      </c>
      <c r="N3" s="3">
        <f>L3*1.06</f>
        <v>15.9</v>
      </c>
      <c r="O3" s="14">
        <f>J3+K3+N3</f>
        <v>1075.9000000000001</v>
      </c>
      <c r="P3" s="14">
        <f>J3+(K3+N3)*1.06</f>
        <v>1085.8499999999999</v>
      </c>
      <c r="Q3" s="14">
        <f>(N3+K3)*0.06</f>
        <v>9.9499999999999993</v>
      </c>
      <c r="R3" s="14">
        <f>P3-Q3</f>
        <v>1075.9000000000001</v>
      </c>
      <c r="S3" s="2" t="s">
        <v>29</v>
      </c>
      <c r="T3" s="2" t="s">
        <v>30</v>
      </c>
      <c r="U3" s="1"/>
    </row>
    <row r="4" spans="1:21" x14ac:dyDescent="0.25">
      <c r="A4" s="53" t="s">
        <v>36</v>
      </c>
      <c r="B4" s="53"/>
      <c r="C4" s="53"/>
      <c r="D4" s="53"/>
      <c r="E4" s="53"/>
      <c r="F4" s="53"/>
      <c r="G4" s="53"/>
      <c r="H4" s="53"/>
      <c r="I4" s="53"/>
      <c r="J4" s="16">
        <f>J2+J3</f>
        <v>1070</v>
      </c>
      <c r="K4" s="16">
        <f>K2+K3</f>
        <v>290</v>
      </c>
      <c r="L4" s="16">
        <f>L2+L3</f>
        <v>595</v>
      </c>
      <c r="M4" s="17"/>
      <c r="N4" s="16">
        <f>N2+N3</f>
        <v>630.70000000000005</v>
      </c>
      <c r="O4" s="16">
        <f>O2+O3</f>
        <v>1990.7</v>
      </c>
      <c r="P4" s="16">
        <f>P2+P3</f>
        <v>2045.94</v>
      </c>
      <c r="Q4" s="16">
        <f>Q2+Q3</f>
        <v>55.24</v>
      </c>
      <c r="R4" s="16">
        <f>R2+R3</f>
        <v>1990.7</v>
      </c>
      <c r="S4" s="17"/>
      <c r="T4" s="17"/>
      <c r="U4" s="18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 count="1">
    <mergeCell ref="A4:I4"/>
  </mergeCells>
  <phoneticPr fontId="42" type="noConversion"/>
  <dataValidations count="2">
    <dataValidation type="list" allowBlank="1" showErrorMessage="1" sqref="H2:H3" xr:uid="{00000000-0002-0000-0000-000000000000}">
      <formula1>"商务,旅游,包签,转移签,翻译,照片,落地签"</formula1>
    </dataValidation>
    <dataValidation type="list" allowBlank="1" showErrorMessage="1" sqref="I2:I3" xr:uid="{00000000-0002-0000-0000-000001000000}">
      <formula1>"已出签,已送签,受理中,已完成,已预约"</formula1>
    </dataValidation>
  </dataValidations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2172-A99C-D040-AA9A-C36673AF63F9}">
  <sheetPr>
    <outlinePr summaryBelow="0" summaryRight="0"/>
  </sheetPr>
  <dimension ref="A1:W200"/>
  <sheetViews>
    <sheetView topLeftCell="N133" zoomScale="115" workbookViewId="0">
      <selection activeCell="O9" sqref="O9"/>
    </sheetView>
  </sheetViews>
  <sheetFormatPr defaultColWidth="14" defaultRowHeight="13.2" x14ac:dyDescent="0.25"/>
  <cols>
    <col min="1" max="1" width="6" customWidth="1"/>
    <col min="2" max="2" width="21" customWidth="1"/>
    <col min="3" max="3" width="34.44140625" customWidth="1"/>
    <col min="4" max="5" width="9" customWidth="1"/>
    <col min="6" max="6" width="13" customWidth="1"/>
    <col min="7" max="7" width="12" customWidth="1"/>
    <col min="8" max="8" width="13" customWidth="1"/>
    <col min="9" max="9" width="19" customWidth="1"/>
    <col min="10" max="10" width="14" customWidth="1"/>
    <col min="11" max="11" width="27" customWidth="1"/>
    <col min="12" max="12" width="26" customWidth="1"/>
    <col min="13" max="13" width="17" customWidth="1"/>
    <col min="14" max="14" width="25" customWidth="1"/>
    <col min="15" max="15" width="27" customWidth="1"/>
    <col min="16" max="16" width="30" customWidth="1"/>
    <col min="17" max="17" width="22" customWidth="1"/>
    <col min="18" max="18" width="24" customWidth="1"/>
    <col min="19" max="19" width="7" customWidth="1"/>
  </cols>
  <sheetData>
    <row r="1" spans="1:23" ht="51" thickBot="1" x14ac:dyDescent="0.3">
      <c r="A1" s="19" t="s">
        <v>2</v>
      </c>
      <c r="B1" s="19" t="s">
        <v>3</v>
      </c>
      <c r="C1" s="5" t="s">
        <v>4</v>
      </c>
      <c r="D1" s="19" t="s">
        <v>5</v>
      </c>
      <c r="E1" s="19" t="s">
        <v>7</v>
      </c>
      <c r="F1" s="19" t="s">
        <v>8</v>
      </c>
      <c r="G1" s="19" t="s">
        <v>9</v>
      </c>
      <c r="H1" s="19" t="s">
        <v>10</v>
      </c>
      <c r="I1" s="36" t="s">
        <v>11</v>
      </c>
      <c r="J1" s="22" t="s">
        <v>12</v>
      </c>
      <c r="K1" s="29" t="s">
        <v>13</v>
      </c>
      <c r="L1" s="29" t="s">
        <v>14</v>
      </c>
      <c r="M1" s="20" t="s">
        <v>15</v>
      </c>
      <c r="N1" s="32" t="s">
        <v>16</v>
      </c>
      <c r="O1" s="30" t="s">
        <v>17</v>
      </c>
      <c r="P1" s="31" t="s">
        <v>37</v>
      </c>
      <c r="Q1" s="21" t="s">
        <v>38</v>
      </c>
      <c r="R1" s="19" t="s">
        <v>20</v>
      </c>
      <c r="S1" s="19" t="s">
        <v>21</v>
      </c>
      <c r="T1" t="s">
        <v>360</v>
      </c>
      <c r="U1" t="s">
        <v>361</v>
      </c>
      <c r="V1" t="s">
        <v>362</v>
      </c>
      <c r="W1" s="37" t="s">
        <v>542</v>
      </c>
    </row>
    <row r="2" spans="1:23" ht="13.8" thickBot="1" x14ac:dyDescent="0.3">
      <c r="A2" s="24">
        <v>1</v>
      </c>
      <c r="B2" s="27" t="s">
        <v>104</v>
      </c>
      <c r="C2" s="35" t="s">
        <v>105</v>
      </c>
      <c r="D2" s="25" t="s">
        <v>23</v>
      </c>
      <c r="E2" s="24" t="s">
        <v>25</v>
      </c>
      <c r="F2" s="24" t="s">
        <v>54</v>
      </c>
      <c r="G2" s="24" t="s">
        <v>26</v>
      </c>
      <c r="H2" s="24" t="s">
        <v>34</v>
      </c>
      <c r="I2" s="24">
        <v>246.58</v>
      </c>
      <c r="J2" s="26">
        <v>100</v>
      </c>
      <c r="K2" s="26">
        <v>0</v>
      </c>
      <c r="L2" s="24"/>
      <c r="M2" s="14">
        <f t="shared" ref="M2:M33" si="0">K2*1.06</f>
        <v>0</v>
      </c>
      <c r="N2" s="14">
        <f t="shared" ref="N2:N33" si="1">I2+J2+M2</f>
        <v>346.58</v>
      </c>
      <c r="O2" s="14">
        <f t="shared" ref="O2:O33" si="2">I2+(J2+M2)*1.06</f>
        <v>352.58</v>
      </c>
      <c r="P2" s="14">
        <f t="shared" ref="P2:P33" si="3">(M2+J2)*0.06</f>
        <v>6</v>
      </c>
      <c r="Q2" s="14">
        <f t="shared" ref="Q2:Q33" si="4">O2-P2</f>
        <v>346.58</v>
      </c>
      <c r="R2" s="14" t="s">
        <v>29</v>
      </c>
      <c r="S2" s="13" t="s">
        <v>30</v>
      </c>
      <c r="T2" t="s">
        <v>363</v>
      </c>
      <c r="U2" t="s">
        <v>365</v>
      </c>
      <c r="V2" t="s">
        <v>366</v>
      </c>
      <c r="W2" s="37"/>
    </row>
    <row r="3" spans="1:23" ht="13.8" thickBot="1" x14ac:dyDescent="0.3">
      <c r="A3" s="24">
        <v>2</v>
      </c>
      <c r="B3" s="27" t="s">
        <v>106</v>
      </c>
      <c r="C3" s="35" t="s">
        <v>107</v>
      </c>
      <c r="D3" s="25" t="s">
        <v>23</v>
      </c>
      <c r="E3" s="24" t="s">
        <v>25</v>
      </c>
      <c r="F3" s="24" t="s">
        <v>54</v>
      </c>
      <c r="G3" s="24" t="s">
        <v>26</v>
      </c>
      <c r="H3" s="24" t="s">
        <v>34</v>
      </c>
      <c r="I3" s="24">
        <v>246.58</v>
      </c>
      <c r="J3" s="26">
        <v>100</v>
      </c>
      <c r="K3" s="26">
        <v>0</v>
      </c>
      <c r="L3" s="24"/>
      <c r="M3" s="14">
        <f t="shared" si="0"/>
        <v>0</v>
      </c>
      <c r="N3" s="14">
        <f t="shared" si="1"/>
        <v>346.58</v>
      </c>
      <c r="O3" s="14">
        <f t="shared" si="2"/>
        <v>352.58</v>
      </c>
      <c r="P3" s="14">
        <f t="shared" si="3"/>
        <v>6</v>
      </c>
      <c r="Q3" s="14">
        <f t="shared" si="4"/>
        <v>346.58</v>
      </c>
      <c r="R3" s="14" t="s">
        <v>29</v>
      </c>
      <c r="S3" s="13" t="s">
        <v>30</v>
      </c>
      <c r="T3" t="s">
        <v>367</v>
      </c>
      <c r="U3" t="s">
        <v>368</v>
      </c>
      <c r="V3" t="s">
        <v>366</v>
      </c>
      <c r="W3" s="37"/>
    </row>
    <row r="4" spans="1:23" ht="13.8" thickBot="1" x14ac:dyDescent="0.3">
      <c r="A4" s="24">
        <v>3</v>
      </c>
      <c r="B4" s="27" t="s">
        <v>108</v>
      </c>
      <c r="C4" s="35" t="s">
        <v>109</v>
      </c>
      <c r="D4" s="25" t="s">
        <v>23</v>
      </c>
      <c r="E4" s="24" t="s">
        <v>25</v>
      </c>
      <c r="F4" s="24" t="s">
        <v>71</v>
      </c>
      <c r="G4" s="24" t="s">
        <v>26</v>
      </c>
      <c r="H4" s="24" t="s">
        <v>34</v>
      </c>
      <c r="I4" s="24">
        <v>246.58</v>
      </c>
      <c r="J4" s="26">
        <v>100</v>
      </c>
      <c r="K4" s="26">
        <v>0</v>
      </c>
      <c r="L4" s="24"/>
      <c r="M4" s="14">
        <f t="shared" si="0"/>
        <v>0</v>
      </c>
      <c r="N4" s="14">
        <f t="shared" si="1"/>
        <v>346.58</v>
      </c>
      <c r="O4" s="14">
        <f t="shared" si="2"/>
        <v>352.58</v>
      </c>
      <c r="P4" s="14">
        <f t="shared" si="3"/>
        <v>6</v>
      </c>
      <c r="Q4" s="14">
        <f t="shared" si="4"/>
        <v>346.58</v>
      </c>
      <c r="R4" s="14" t="s">
        <v>29</v>
      </c>
      <c r="S4" s="13" t="s">
        <v>30</v>
      </c>
      <c r="T4" t="s">
        <v>369</v>
      </c>
      <c r="U4" t="s">
        <v>368</v>
      </c>
      <c r="V4" t="s">
        <v>366</v>
      </c>
      <c r="W4" s="37"/>
    </row>
    <row r="5" spans="1:23" ht="13.8" thickBot="1" x14ac:dyDescent="0.3">
      <c r="A5" s="24">
        <v>4</v>
      </c>
      <c r="B5" s="27" t="s">
        <v>110</v>
      </c>
      <c r="C5" s="35" t="s">
        <v>111</v>
      </c>
      <c r="D5" s="25" t="s">
        <v>23</v>
      </c>
      <c r="E5" s="24" t="s">
        <v>25</v>
      </c>
      <c r="F5" s="24" t="s">
        <v>71</v>
      </c>
      <c r="G5" s="24" t="s">
        <v>26</v>
      </c>
      <c r="H5" s="24" t="s">
        <v>34</v>
      </c>
      <c r="I5" s="24">
        <v>246.58</v>
      </c>
      <c r="J5" s="26">
        <v>100</v>
      </c>
      <c r="K5" s="26">
        <v>0</v>
      </c>
      <c r="L5" s="24"/>
      <c r="M5" s="14">
        <f t="shared" si="0"/>
        <v>0</v>
      </c>
      <c r="N5" s="14">
        <f t="shared" si="1"/>
        <v>346.58</v>
      </c>
      <c r="O5" s="14">
        <f t="shared" si="2"/>
        <v>352.58</v>
      </c>
      <c r="P5" s="14">
        <f t="shared" si="3"/>
        <v>6</v>
      </c>
      <c r="Q5" s="14">
        <f t="shared" si="4"/>
        <v>346.58</v>
      </c>
      <c r="R5" s="14" t="s">
        <v>29</v>
      </c>
      <c r="S5" s="13" t="s">
        <v>30</v>
      </c>
      <c r="T5" t="s">
        <v>370</v>
      </c>
      <c r="U5" t="s">
        <v>368</v>
      </c>
      <c r="V5" t="s">
        <v>366</v>
      </c>
      <c r="W5" s="37"/>
    </row>
    <row r="6" spans="1:23" ht="13.8" thickBot="1" x14ac:dyDescent="0.3">
      <c r="A6" s="24">
        <v>5</v>
      </c>
      <c r="B6" s="27" t="s">
        <v>112</v>
      </c>
      <c r="C6" s="35" t="s">
        <v>113</v>
      </c>
      <c r="D6" s="25" t="s">
        <v>23</v>
      </c>
      <c r="E6" s="24" t="s">
        <v>25</v>
      </c>
      <c r="F6" s="24" t="s">
        <v>71</v>
      </c>
      <c r="G6" s="24" t="s">
        <v>26</v>
      </c>
      <c r="H6" s="24" t="s">
        <v>34</v>
      </c>
      <c r="I6" s="24">
        <v>249.59</v>
      </c>
      <c r="J6" s="26">
        <v>100</v>
      </c>
      <c r="K6" s="26">
        <v>0</v>
      </c>
      <c r="L6" s="24"/>
      <c r="M6" s="14">
        <f t="shared" si="0"/>
        <v>0</v>
      </c>
      <c r="N6" s="14">
        <f t="shared" si="1"/>
        <v>349.59</v>
      </c>
      <c r="O6" s="14">
        <f t="shared" si="2"/>
        <v>355.59</v>
      </c>
      <c r="P6" s="14">
        <f t="shared" si="3"/>
        <v>6</v>
      </c>
      <c r="Q6" s="14">
        <f t="shared" si="4"/>
        <v>349.59</v>
      </c>
      <c r="R6" s="14" t="s">
        <v>29</v>
      </c>
      <c r="S6" s="13" t="s">
        <v>30</v>
      </c>
      <c r="T6" t="s">
        <v>371</v>
      </c>
      <c r="U6" t="s">
        <v>372</v>
      </c>
      <c r="V6" t="s">
        <v>366</v>
      </c>
      <c r="W6" s="37"/>
    </row>
    <row r="7" spans="1:23" ht="13.8" thickBot="1" x14ac:dyDescent="0.3">
      <c r="A7" s="24">
        <v>6</v>
      </c>
      <c r="B7" s="27" t="s">
        <v>65</v>
      </c>
      <c r="C7" s="35" t="s">
        <v>114</v>
      </c>
      <c r="D7" s="25" t="s">
        <v>23</v>
      </c>
      <c r="E7" s="24" t="s">
        <v>25</v>
      </c>
      <c r="F7" s="24" t="s">
        <v>71</v>
      </c>
      <c r="G7" s="24" t="s">
        <v>26</v>
      </c>
      <c r="H7" s="24" t="s">
        <v>34</v>
      </c>
      <c r="I7" s="24">
        <v>253.42</v>
      </c>
      <c r="J7" s="26">
        <v>100</v>
      </c>
      <c r="K7" s="26">
        <v>0</v>
      </c>
      <c r="L7" s="24"/>
      <c r="M7" s="14">
        <f t="shared" si="0"/>
        <v>0</v>
      </c>
      <c r="N7" s="14">
        <f t="shared" si="1"/>
        <v>353.42</v>
      </c>
      <c r="O7" s="14">
        <f t="shared" si="2"/>
        <v>359.42</v>
      </c>
      <c r="P7" s="14">
        <f t="shared" si="3"/>
        <v>6</v>
      </c>
      <c r="Q7" s="14">
        <f t="shared" si="4"/>
        <v>353.42</v>
      </c>
      <c r="R7" s="14" t="s">
        <v>29</v>
      </c>
      <c r="S7" s="13" t="s">
        <v>30</v>
      </c>
      <c r="T7" t="s">
        <v>373</v>
      </c>
      <c r="U7" t="s">
        <v>374</v>
      </c>
      <c r="V7" t="s">
        <v>375</v>
      </c>
      <c r="W7" s="37"/>
    </row>
    <row r="8" spans="1:23" ht="13.8" thickBot="1" x14ac:dyDescent="0.3">
      <c r="A8" s="24">
        <v>7</v>
      </c>
      <c r="B8" s="27" t="s">
        <v>115</v>
      </c>
      <c r="C8" s="35" t="s">
        <v>116</v>
      </c>
      <c r="D8" s="25" t="s">
        <v>23</v>
      </c>
      <c r="E8" s="24" t="s">
        <v>25</v>
      </c>
      <c r="F8" s="24" t="s">
        <v>71</v>
      </c>
      <c r="G8" s="24" t="s">
        <v>26</v>
      </c>
      <c r="H8" s="24" t="s">
        <v>34</v>
      </c>
      <c r="I8" s="24">
        <v>254.96</v>
      </c>
      <c r="J8" s="26">
        <v>100</v>
      </c>
      <c r="K8" s="26">
        <v>0</v>
      </c>
      <c r="L8" s="24"/>
      <c r="M8" s="14">
        <f t="shared" si="0"/>
        <v>0</v>
      </c>
      <c r="N8" s="14">
        <f t="shared" si="1"/>
        <v>354.96</v>
      </c>
      <c r="O8" s="14">
        <f t="shared" si="2"/>
        <v>360.96</v>
      </c>
      <c r="P8" s="14">
        <f t="shared" si="3"/>
        <v>6</v>
      </c>
      <c r="Q8" s="14">
        <f t="shared" si="4"/>
        <v>354.96</v>
      </c>
      <c r="R8" s="14" t="s">
        <v>29</v>
      </c>
      <c r="S8" s="13" t="s">
        <v>30</v>
      </c>
      <c r="T8" t="s">
        <v>376</v>
      </c>
      <c r="U8" t="s">
        <v>377</v>
      </c>
      <c r="V8" t="s">
        <v>366</v>
      </c>
      <c r="W8" s="37"/>
    </row>
    <row r="9" spans="1:23" ht="13.8" thickBot="1" x14ac:dyDescent="0.3">
      <c r="A9" s="24">
        <v>8</v>
      </c>
      <c r="B9" s="27" t="s">
        <v>81</v>
      </c>
      <c r="C9" s="35" t="s">
        <v>117</v>
      </c>
      <c r="D9" s="25" t="s">
        <v>23</v>
      </c>
      <c r="E9" s="24" t="s">
        <v>25</v>
      </c>
      <c r="F9" s="24" t="s">
        <v>71</v>
      </c>
      <c r="G9" s="24" t="s">
        <v>26</v>
      </c>
      <c r="H9" s="24" t="s">
        <v>34</v>
      </c>
      <c r="I9" s="24">
        <v>254.96</v>
      </c>
      <c r="J9" s="26">
        <v>100</v>
      </c>
      <c r="K9" s="26">
        <v>0</v>
      </c>
      <c r="L9" s="24"/>
      <c r="M9" s="14">
        <f t="shared" si="0"/>
        <v>0</v>
      </c>
      <c r="N9" s="14">
        <f t="shared" si="1"/>
        <v>354.96</v>
      </c>
      <c r="O9" s="14">
        <f t="shared" si="2"/>
        <v>360.96</v>
      </c>
      <c r="P9" s="14">
        <f t="shared" si="3"/>
        <v>6</v>
      </c>
      <c r="Q9" s="14">
        <f t="shared" si="4"/>
        <v>354.96</v>
      </c>
      <c r="R9" s="14" t="s">
        <v>29</v>
      </c>
      <c r="S9" s="13" t="s">
        <v>30</v>
      </c>
      <c r="T9" t="s">
        <v>378</v>
      </c>
      <c r="U9" t="s">
        <v>368</v>
      </c>
      <c r="V9" t="s">
        <v>375</v>
      </c>
      <c r="W9" s="37"/>
    </row>
    <row r="10" spans="1:23" ht="13.8" thickBot="1" x14ac:dyDescent="0.3">
      <c r="A10" s="24">
        <v>9</v>
      </c>
      <c r="B10" s="27" t="s">
        <v>118</v>
      </c>
      <c r="C10" s="35" t="s">
        <v>119</v>
      </c>
      <c r="D10" s="25" t="s">
        <v>23</v>
      </c>
      <c r="E10" s="24" t="s">
        <v>25</v>
      </c>
      <c r="F10" s="24" t="s">
        <v>71</v>
      </c>
      <c r="G10" s="24" t="s">
        <v>26</v>
      </c>
      <c r="H10" s="24" t="s">
        <v>34</v>
      </c>
      <c r="I10" s="24">
        <v>254.96</v>
      </c>
      <c r="J10" s="26">
        <v>100</v>
      </c>
      <c r="K10" s="26">
        <v>0</v>
      </c>
      <c r="L10" s="24"/>
      <c r="M10" s="14">
        <f t="shared" si="0"/>
        <v>0</v>
      </c>
      <c r="N10" s="14">
        <f t="shared" si="1"/>
        <v>354.96</v>
      </c>
      <c r="O10" s="14">
        <f t="shared" si="2"/>
        <v>360.96</v>
      </c>
      <c r="P10" s="14">
        <f t="shared" si="3"/>
        <v>6</v>
      </c>
      <c r="Q10" s="14">
        <f t="shared" si="4"/>
        <v>354.96</v>
      </c>
      <c r="R10" s="14" t="s">
        <v>29</v>
      </c>
      <c r="S10" s="13" t="s">
        <v>30</v>
      </c>
      <c r="T10" t="s">
        <v>379</v>
      </c>
      <c r="U10" t="s">
        <v>372</v>
      </c>
      <c r="V10" t="s">
        <v>375</v>
      </c>
      <c r="W10" s="37"/>
    </row>
    <row r="11" spans="1:23" ht="13.8" thickBot="1" x14ac:dyDescent="0.3">
      <c r="A11" s="24">
        <v>10</v>
      </c>
      <c r="B11" s="27" t="s">
        <v>120</v>
      </c>
      <c r="C11" s="35" t="s">
        <v>121</v>
      </c>
      <c r="D11" s="25" t="s">
        <v>23</v>
      </c>
      <c r="E11" s="24" t="s">
        <v>25</v>
      </c>
      <c r="F11" s="24" t="s">
        <v>71</v>
      </c>
      <c r="G11" s="24" t="s">
        <v>26</v>
      </c>
      <c r="H11" s="24" t="s">
        <v>34</v>
      </c>
      <c r="I11" s="24">
        <v>254.96</v>
      </c>
      <c r="J11" s="26">
        <v>100</v>
      </c>
      <c r="K11" s="26">
        <v>0</v>
      </c>
      <c r="L11" s="24"/>
      <c r="M11" s="14">
        <f t="shared" si="0"/>
        <v>0</v>
      </c>
      <c r="N11" s="14">
        <f t="shared" si="1"/>
        <v>354.96</v>
      </c>
      <c r="O11" s="14">
        <f t="shared" si="2"/>
        <v>360.96</v>
      </c>
      <c r="P11" s="14">
        <f t="shared" si="3"/>
        <v>6</v>
      </c>
      <c r="Q11" s="14">
        <f t="shared" si="4"/>
        <v>354.96</v>
      </c>
      <c r="R11" s="14" t="s">
        <v>29</v>
      </c>
      <c r="S11" s="13" t="s">
        <v>30</v>
      </c>
      <c r="T11" t="s">
        <v>380</v>
      </c>
      <c r="U11" t="s">
        <v>381</v>
      </c>
      <c r="V11" t="s">
        <v>375</v>
      </c>
      <c r="W11" s="37"/>
    </row>
    <row r="12" spans="1:23" ht="13.8" thickBot="1" x14ac:dyDescent="0.3">
      <c r="A12" s="24">
        <v>11</v>
      </c>
      <c r="B12" s="27" t="s">
        <v>122</v>
      </c>
      <c r="C12" s="35" t="s">
        <v>123</v>
      </c>
      <c r="D12" s="25" t="s">
        <v>23</v>
      </c>
      <c r="E12" s="24" t="s">
        <v>25</v>
      </c>
      <c r="F12" s="24" t="s">
        <v>71</v>
      </c>
      <c r="G12" s="24" t="s">
        <v>26</v>
      </c>
      <c r="H12" s="24" t="s">
        <v>34</v>
      </c>
      <c r="I12" s="24">
        <v>254.38</v>
      </c>
      <c r="J12" s="26">
        <v>100</v>
      </c>
      <c r="K12" s="26">
        <v>0</v>
      </c>
      <c r="L12" s="24"/>
      <c r="M12" s="14">
        <f t="shared" si="0"/>
        <v>0</v>
      </c>
      <c r="N12" s="14">
        <f t="shared" si="1"/>
        <v>354.38</v>
      </c>
      <c r="O12" s="14">
        <f t="shared" si="2"/>
        <v>360.38</v>
      </c>
      <c r="P12" s="14">
        <f t="shared" si="3"/>
        <v>6</v>
      </c>
      <c r="Q12" s="14">
        <f t="shared" si="4"/>
        <v>354.38</v>
      </c>
      <c r="R12" s="14" t="s">
        <v>29</v>
      </c>
      <c r="S12" s="13" t="s">
        <v>30</v>
      </c>
      <c r="T12" t="s">
        <v>382</v>
      </c>
      <c r="U12" t="s">
        <v>368</v>
      </c>
      <c r="V12" t="s">
        <v>375</v>
      </c>
      <c r="W12" s="37"/>
    </row>
    <row r="13" spans="1:23" ht="13.8" thickBot="1" x14ac:dyDescent="0.3">
      <c r="A13" s="24">
        <v>12</v>
      </c>
      <c r="B13" s="27" t="s">
        <v>66</v>
      </c>
      <c r="C13" s="35" t="s">
        <v>124</v>
      </c>
      <c r="D13" s="25" t="s">
        <v>23</v>
      </c>
      <c r="E13" s="24" t="s">
        <v>25</v>
      </c>
      <c r="F13" s="24" t="s">
        <v>71</v>
      </c>
      <c r="G13" s="24" t="s">
        <v>26</v>
      </c>
      <c r="H13" s="24" t="s">
        <v>34</v>
      </c>
      <c r="I13" s="24">
        <v>254.76</v>
      </c>
      <c r="J13" s="26">
        <v>100</v>
      </c>
      <c r="K13" s="26">
        <v>0</v>
      </c>
      <c r="L13" s="24"/>
      <c r="M13" s="14">
        <f t="shared" si="0"/>
        <v>0</v>
      </c>
      <c r="N13" s="14">
        <f t="shared" si="1"/>
        <v>354.76</v>
      </c>
      <c r="O13" s="14">
        <f t="shared" si="2"/>
        <v>360.76</v>
      </c>
      <c r="P13" s="14">
        <f t="shared" si="3"/>
        <v>6</v>
      </c>
      <c r="Q13" s="14">
        <f t="shared" si="4"/>
        <v>354.76</v>
      </c>
      <c r="R13" s="14" t="s">
        <v>29</v>
      </c>
      <c r="S13" s="13" t="s">
        <v>30</v>
      </c>
      <c r="T13" t="s">
        <v>383</v>
      </c>
      <c r="U13" t="s">
        <v>374</v>
      </c>
      <c r="V13" t="s">
        <v>375</v>
      </c>
      <c r="W13" s="37"/>
    </row>
    <row r="14" spans="1:23" ht="13.8" thickBot="1" x14ac:dyDescent="0.3">
      <c r="A14" s="24">
        <v>13</v>
      </c>
      <c r="B14" s="27" t="s">
        <v>125</v>
      </c>
      <c r="C14" s="35" t="s">
        <v>126</v>
      </c>
      <c r="D14" s="25" t="s">
        <v>23</v>
      </c>
      <c r="E14" s="24" t="s">
        <v>25</v>
      </c>
      <c r="F14" s="24" t="s">
        <v>71</v>
      </c>
      <c r="G14" s="24" t="s">
        <v>26</v>
      </c>
      <c r="H14" s="24" t="s">
        <v>34</v>
      </c>
      <c r="I14" s="24">
        <v>254.76</v>
      </c>
      <c r="J14" s="26">
        <v>100</v>
      </c>
      <c r="K14" s="26">
        <v>0</v>
      </c>
      <c r="L14" s="24"/>
      <c r="M14" s="14">
        <f t="shared" si="0"/>
        <v>0</v>
      </c>
      <c r="N14" s="14">
        <f t="shared" si="1"/>
        <v>354.76</v>
      </c>
      <c r="O14" s="14">
        <f t="shared" si="2"/>
        <v>360.76</v>
      </c>
      <c r="P14" s="14">
        <f t="shared" si="3"/>
        <v>6</v>
      </c>
      <c r="Q14" s="14">
        <f t="shared" si="4"/>
        <v>354.76</v>
      </c>
      <c r="R14" s="14" t="s">
        <v>29</v>
      </c>
      <c r="S14" s="13" t="s">
        <v>30</v>
      </c>
      <c r="T14" t="s">
        <v>384</v>
      </c>
      <c r="U14" t="s">
        <v>368</v>
      </c>
      <c r="V14" t="s">
        <v>375</v>
      </c>
      <c r="W14" s="37"/>
    </row>
    <row r="15" spans="1:23" ht="13.8" thickBot="1" x14ac:dyDescent="0.3">
      <c r="A15" s="24">
        <v>14</v>
      </c>
      <c r="B15" s="27" t="s">
        <v>127</v>
      </c>
      <c r="C15" s="35" t="s">
        <v>128</v>
      </c>
      <c r="D15" s="25" t="s">
        <v>23</v>
      </c>
      <c r="E15" s="24" t="s">
        <v>25</v>
      </c>
      <c r="F15" s="24" t="s">
        <v>71</v>
      </c>
      <c r="G15" s="24" t="s">
        <v>26</v>
      </c>
      <c r="H15" s="24" t="s">
        <v>34</v>
      </c>
      <c r="I15" s="24">
        <v>254.96</v>
      </c>
      <c r="J15" s="26">
        <v>100</v>
      </c>
      <c r="K15" s="26">
        <v>0</v>
      </c>
      <c r="L15" s="24"/>
      <c r="M15" s="14">
        <f t="shared" si="0"/>
        <v>0</v>
      </c>
      <c r="N15" s="14">
        <f t="shared" si="1"/>
        <v>354.96</v>
      </c>
      <c r="O15" s="14">
        <f t="shared" si="2"/>
        <v>360.96</v>
      </c>
      <c r="P15" s="14">
        <f t="shared" si="3"/>
        <v>6</v>
      </c>
      <c r="Q15" s="14">
        <f t="shared" si="4"/>
        <v>354.96</v>
      </c>
      <c r="R15" s="14" t="s">
        <v>29</v>
      </c>
      <c r="S15" s="13" t="s">
        <v>30</v>
      </c>
      <c r="T15" t="s">
        <v>385</v>
      </c>
      <c r="U15" t="s">
        <v>381</v>
      </c>
      <c r="V15" t="s">
        <v>366</v>
      </c>
      <c r="W15" s="37"/>
    </row>
    <row r="16" spans="1:23" ht="13.8" thickBot="1" x14ac:dyDescent="0.3">
      <c r="A16" s="24">
        <v>15</v>
      </c>
      <c r="B16" s="27" t="s">
        <v>129</v>
      </c>
      <c r="C16" s="35" t="s">
        <v>130</v>
      </c>
      <c r="D16" s="25" t="s">
        <v>23</v>
      </c>
      <c r="E16" s="24" t="s">
        <v>25</v>
      </c>
      <c r="F16" s="24" t="s">
        <v>71</v>
      </c>
      <c r="G16" s="24" t="s">
        <v>26</v>
      </c>
      <c r="H16" s="24" t="s">
        <v>34</v>
      </c>
      <c r="I16" s="24">
        <v>254.38</v>
      </c>
      <c r="J16" s="26">
        <v>100</v>
      </c>
      <c r="K16" s="26">
        <v>0</v>
      </c>
      <c r="L16" s="24"/>
      <c r="M16" s="14">
        <f t="shared" si="0"/>
        <v>0</v>
      </c>
      <c r="N16" s="14">
        <f t="shared" si="1"/>
        <v>354.38</v>
      </c>
      <c r="O16" s="14">
        <f t="shared" si="2"/>
        <v>360.38</v>
      </c>
      <c r="P16" s="14">
        <f t="shared" si="3"/>
        <v>6</v>
      </c>
      <c r="Q16" s="14">
        <f t="shared" si="4"/>
        <v>354.38</v>
      </c>
      <c r="R16" s="14" t="s">
        <v>29</v>
      </c>
      <c r="S16" s="13" t="s">
        <v>30</v>
      </c>
      <c r="T16" t="s">
        <v>386</v>
      </c>
      <c r="U16" t="s">
        <v>372</v>
      </c>
      <c r="V16" t="s">
        <v>375</v>
      </c>
      <c r="W16" s="37"/>
    </row>
    <row r="17" spans="1:23" ht="13.8" thickBot="1" x14ac:dyDescent="0.3">
      <c r="A17" s="24">
        <v>16</v>
      </c>
      <c r="B17" s="27" t="s">
        <v>131</v>
      </c>
      <c r="C17" s="35" t="s">
        <v>132</v>
      </c>
      <c r="D17" s="25" t="s">
        <v>23</v>
      </c>
      <c r="E17" s="24" t="s">
        <v>25</v>
      </c>
      <c r="F17" s="24" t="s">
        <v>71</v>
      </c>
      <c r="G17" s="24" t="s">
        <v>26</v>
      </c>
      <c r="H17" s="24" t="s">
        <v>34</v>
      </c>
      <c r="I17" s="24">
        <v>254.38</v>
      </c>
      <c r="J17" s="26">
        <v>100</v>
      </c>
      <c r="K17" s="26">
        <v>0</v>
      </c>
      <c r="L17" s="24"/>
      <c r="M17" s="14">
        <f t="shared" si="0"/>
        <v>0</v>
      </c>
      <c r="N17" s="14">
        <f t="shared" si="1"/>
        <v>354.38</v>
      </c>
      <c r="O17" s="14">
        <f t="shared" si="2"/>
        <v>360.38</v>
      </c>
      <c r="P17" s="14">
        <f t="shared" si="3"/>
        <v>6</v>
      </c>
      <c r="Q17" s="14">
        <f t="shared" si="4"/>
        <v>354.38</v>
      </c>
      <c r="R17" s="14" t="s">
        <v>29</v>
      </c>
      <c r="S17" s="13" t="s">
        <v>30</v>
      </c>
      <c r="T17" t="s">
        <v>387</v>
      </c>
      <c r="U17" t="s">
        <v>368</v>
      </c>
      <c r="V17" t="s">
        <v>366</v>
      </c>
      <c r="W17" s="37"/>
    </row>
    <row r="18" spans="1:23" ht="13.8" thickBot="1" x14ac:dyDescent="0.3">
      <c r="A18" s="24">
        <v>17</v>
      </c>
      <c r="B18" s="27" t="s">
        <v>133</v>
      </c>
      <c r="C18" s="35" t="s">
        <v>134</v>
      </c>
      <c r="D18" s="25" t="s">
        <v>23</v>
      </c>
      <c r="E18" s="24" t="s">
        <v>25</v>
      </c>
      <c r="F18" s="24" t="s">
        <v>71</v>
      </c>
      <c r="G18" s="24" t="s">
        <v>26</v>
      </c>
      <c r="H18" s="24" t="s">
        <v>34</v>
      </c>
      <c r="I18" s="24">
        <v>254.96</v>
      </c>
      <c r="J18" s="26">
        <v>100</v>
      </c>
      <c r="K18" s="26">
        <v>0</v>
      </c>
      <c r="L18" s="24"/>
      <c r="M18" s="14">
        <f t="shared" si="0"/>
        <v>0</v>
      </c>
      <c r="N18" s="14">
        <f t="shared" si="1"/>
        <v>354.96</v>
      </c>
      <c r="O18" s="14">
        <f t="shared" si="2"/>
        <v>360.96</v>
      </c>
      <c r="P18" s="14">
        <f t="shared" si="3"/>
        <v>6</v>
      </c>
      <c r="Q18" s="14">
        <f t="shared" si="4"/>
        <v>354.96</v>
      </c>
      <c r="R18" s="14" t="s">
        <v>29</v>
      </c>
      <c r="S18" s="13" t="s">
        <v>30</v>
      </c>
      <c r="T18" t="s">
        <v>388</v>
      </c>
      <c r="U18" t="s">
        <v>368</v>
      </c>
      <c r="V18" t="s">
        <v>366</v>
      </c>
      <c r="W18" s="37"/>
    </row>
    <row r="19" spans="1:23" ht="13.8" thickBot="1" x14ac:dyDescent="0.3">
      <c r="A19" s="24">
        <v>18</v>
      </c>
      <c r="B19" s="27" t="s">
        <v>135</v>
      </c>
      <c r="C19" s="35" t="s">
        <v>136</v>
      </c>
      <c r="D19" s="25" t="s">
        <v>23</v>
      </c>
      <c r="E19" s="24" t="s">
        <v>25</v>
      </c>
      <c r="F19" s="24" t="s">
        <v>71</v>
      </c>
      <c r="G19" s="24" t="s">
        <v>26</v>
      </c>
      <c r="H19" s="24" t="s">
        <v>34</v>
      </c>
      <c r="I19" s="24">
        <v>254.96</v>
      </c>
      <c r="J19" s="26">
        <v>100</v>
      </c>
      <c r="K19" s="26">
        <v>0</v>
      </c>
      <c r="L19" s="24"/>
      <c r="M19" s="14">
        <f t="shared" si="0"/>
        <v>0</v>
      </c>
      <c r="N19" s="14">
        <f t="shared" si="1"/>
        <v>354.96</v>
      </c>
      <c r="O19" s="14">
        <f t="shared" si="2"/>
        <v>360.96</v>
      </c>
      <c r="P19" s="14">
        <f t="shared" si="3"/>
        <v>6</v>
      </c>
      <c r="Q19" s="14">
        <f t="shared" si="4"/>
        <v>354.96</v>
      </c>
      <c r="R19" s="14" t="s">
        <v>29</v>
      </c>
      <c r="S19" s="13" t="s">
        <v>30</v>
      </c>
      <c r="T19" t="s">
        <v>389</v>
      </c>
      <c r="U19" t="s">
        <v>372</v>
      </c>
      <c r="V19" t="s">
        <v>366</v>
      </c>
      <c r="W19" s="38" t="s">
        <v>364</v>
      </c>
    </row>
    <row r="20" spans="1:23" ht="13.8" thickBot="1" x14ac:dyDescent="0.3">
      <c r="A20" s="24">
        <v>19</v>
      </c>
      <c r="B20" s="27" t="s">
        <v>137</v>
      </c>
      <c r="C20" s="35" t="s">
        <v>138</v>
      </c>
      <c r="D20" s="25" t="s">
        <v>23</v>
      </c>
      <c r="E20" s="24" t="s">
        <v>25</v>
      </c>
      <c r="F20" s="24" t="s">
        <v>71</v>
      </c>
      <c r="G20" s="24" t="s">
        <v>26</v>
      </c>
      <c r="H20" s="24" t="s">
        <v>34</v>
      </c>
      <c r="I20" s="24">
        <v>254.96</v>
      </c>
      <c r="J20" s="26">
        <v>100</v>
      </c>
      <c r="K20" s="26">
        <v>0</v>
      </c>
      <c r="L20" s="24"/>
      <c r="M20" s="14">
        <f t="shared" si="0"/>
        <v>0</v>
      </c>
      <c r="N20" s="14">
        <f t="shared" si="1"/>
        <v>354.96</v>
      </c>
      <c r="O20" s="14">
        <f t="shared" si="2"/>
        <v>360.96</v>
      </c>
      <c r="P20" s="14">
        <f t="shared" si="3"/>
        <v>6</v>
      </c>
      <c r="Q20" s="14">
        <f t="shared" si="4"/>
        <v>354.96</v>
      </c>
      <c r="R20" s="14" t="s">
        <v>29</v>
      </c>
      <c r="S20" s="13" t="s">
        <v>30</v>
      </c>
      <c r="T20" t="s">
        <v>390</v>
      </c>
      <c r="U20" t="s">
        <v>391</v>
      </c>
      <c r="V20" t="s">
        <v>375</v>
      </c>
      <c r="W20" s="37"/>
    </row>
    <row r="21" spans="1:23" ht="13.8" thickBot="1" x14ac:dyDescent="0.3">
      <c r="A21" s="24">
        <v>20</v>
      </c>
      <c r="B21" s="27" t="s">
        <v>139</v>
      </c>
      <c r="C21" s="35" t="s">
        <v>140</v>
      </c>
      <c r="D21" s="25" t="s">
        <v>23</v>
      </c>
      <c r="E21" s="24" t="s">
        <v>25</v>
      </c>
      <c r="F21" s="24" t="s">
        <v>71</v>
      </c>
      <c r="G21" s="24" t="s">
        <v>26</v>
      </c>
      <c r="H21" s="24" t="s">
        <v>34</v>
      </c>
      <c r="I21" s="24">
        <v>254.38</v>
      </c>
      <c r="J21" s="26">
        <v>100</v>
      </c>
      <c r="K21" s="26">
        <v>0</v>
      </c>
      <c r="L21" s="24"/>
      <c r="M21" s="14">
        <f t="shared" si="0"/>
        <v>0</v>
      </c>
      <c r="N21" s="14">
        <f t="shared" si="1"/>
        <v>354.38</v>
      </c>
      <c r="O21" s="14">
        <f t="shared" si="2"/>
        <v>360.38</v>
      </c>
      <c r="P21" s="14">
        <f t="shared" si="3"/>
        <v>6</v>
      </c>
      <c r="Q21" s="14">
        <f t="shared" si="4"/>
        <v>354.38</v>
      </c>
      <c r="R21" s="14" t="s">
        <v>29</v>
      </c>
      <c r="S21" s="13" t="s">
        <v>30</v>
      </c>
      <c r="T21" t="s">
        <v>392</v>
      </c>
      <c r="U21" t="s">
        <v>368</v>
      </c>
      <c r="V21" t="s">
        <v>375</v>
      </c>
      <c r="W21" s="37"/>
    </row>
    <row r="22" spans="1:23" ht="13.8" thickBot="1" x14ac:dyDescent="0.3">
      <c r="A22" s="24">
        <v>21</v>
      </c>
      <c r="B22" s="27" t="s">
        <v>141</v>
      </c>
      <c r="C22" s="35" t="s">
        <v>142</v>
      </c>
      <c r="D22" s="25" t="s">
        <v>23</v>
      </c>
      <c r="E22" s="24" t="s">
        <v>25</v>
      </c>
      <c r="F22" s="24" t="s">
        <v>71</v>
      </c>
      <c r="G22" s="24" t="s">
        <v>26</v>
      </c>
      <c r="H22" s="24" t="s">
        <v>34</v>
      </c>
      <c r="I22" s="24">
        <v>254.96</v>
      </c>
      <c r="J22" s="26">
        <v>100</v>
      </c>
      <c r="K22" s="26">
        <v>0</v>
      </c>
      <c r="L22" s="24"/>
      <c r="M22" s="14">
        <f t="shared" si="0"/>
        <v>0</v>
      </c>
      <c r="N22" s="14">
        <f t="shared" si="1"/>
        <v>354.96</v>
      </c>
      <c r="O22" s="14">
        <f t="shared" si="2"/>
        <v>360.96</v>
      </c>
      <c r="P22" s="14">
        <f t="shared" si="3"/>
        <v>6</v>
      </c>
      <c r="Q22" s="14">
        <f t="shared" si="4"/>
        <v>354.96</v>
      </c>
      <c r="R22" s="14" t="s">
        <v>29</v>
      </c>
      <c r="S22" s="13" t="s">
        <v>30</v>
      </c>
      <c r="T22" t="s">
        <v>393</v>
      </c>
      <c r="U22" t="s">
        <v>377</v>
      </c>
      <c r="V22" t="s">
        <v>375</v>
      </c>
      <c r="W22" s="37"/>
    </row>
    <row r="23" spans="1:23" ht="13.8" thickBot="1" x14ac:dyDescent="0.3">
      <c r="A23" s="24">
        <v>22</v>
      </c>
      <c r="B23" s="27" t="s">
        <v>143</v>
      </c>
      <c r="C23" s="35" t="s">
        <v>144</v>
      </c>
      <c r="D23" s="25" t="s">
        <v>23</v>
      </c>
      <c r="E23" s="24" t="s">
        <v>25</v>
      </c>
      <c r="F23" s="24" t="s">
        <v>71</v>
      </c>
      <c r="G23" s="24" t="s">
        <v>26</v>
      </c>
      <c r="H23" s="24" t="s">
        <v>34</v>
      </c>
      <c r="I23" s="24">
        <v>254.96</v>
      </c>
      <c r="J23" s="26">
        <v>100</v>
      </c>
      <c r="K23" s="26">
        <v>0</v>
      </c>
      <c r="L23" s="24"/>
      <c r="M23" s="14">
        <f t="shared" si="0"/>
        <v>0</v>
      </c>
      <c r="N23" s="14">
        <f t="shared" si="1"/>
        <v>354.96</v>
      </c>
      <c r="O23" s="14">
        <f t="shared" si="2"/>
        <v>360.96</v>
      </c>
      <c r="P23" s="14">
        <f t="shared" si="3"/>
        <v>6</v>
      </c>
      <c r="Q23" s="14">
        <f t="shared" si="4"/>
        <v>354.96</v>
      </c>
      <c r="R23" s="14" t="s">
        <v>29</v>
      </c>
      <c r="S23" s="13" t="s">
        <v>30</v>
      </c>
      <c r="T23" t="s">
        <v>394</v>
      </c>
      <c r="U23" t="s">
        <v>381</v>
      </c>
      <c r="V23" t="s">
        <v>375</v>
      </c>
      <c r="W23" s="37"/>
    </row>
    <row r="24" spans="1:23" ht="13.8" thickBot="1" x14ac:dyDescent="0.3">
      <c r="A24" s="24">
        <v>23</v>
      </c>
      <c r="B24" s="27" t="s">
        <v>145</v>
      </c>
      <c r="C24" s="35" t="s">
        <v>146</v>
      </c>
      <c r="D24" s="25" t="s">
        <v>23</v>
      </c>
      <c r="E24" s="24" t="s">
        <v>25</v>
      </c>
      <c r="F24" s="24" t="s">
        <v>71</v>
      </c>
      <c r="G24" s="24" t="s">
        <v>26</v>
      </c>
      <c r="H24" s="24" t="s">
        <v>34</v>
      </c>
      <c r="I24" s="24">
        <v>254.38</v>
      </c>
      <c r="J24" s="26">
        <v>100</v>
      </c>
      <c r="K24" s="26">
        <v>0</v>
      </c>
      <c r="L24" s="24"/>
      <c r="M24" s="14">
        <f t="shared" si="0"/>
        <v>0</v>
      </c>
      <c r="N24" s="14">
        <f t="shared" si="1"/>
        <v>354.38</v>
      </c>
      <c r="O24" s="14">
        <f t="shared" si="2"/>
        <v>360.38</v>
      </c>
      <c r="P24" s="14">
        <f t="shared" si="3"/>
        <v>6</v>
      </c>
      <c r="Q24" s="14">
        <f t="shared" si="4"/>
        <v>354.38</v>
      </c>
      <c r="R24" s="14" t="s">
        <v>29</v>
      </c>
      <c r="S24" s="13" t="s">
        <v>30</v>
      </c>
      <c r="T24" t="s">
        <v>395</v>
      </c>
      <c r="U24" t="s">
        <v>396</v>
      </c>
      <c r="V24" t="s">
        <v>366</v>
      </c>
      <c r="W24" s="37"/>
    </row>
    <row r="25" spans="1:23" ht="13.8" thickBot="1" x14ac:dyDescent="0.3">
      <c r="A25" s="24">
        <v>24</v>
      </c>
      <c r="B25" s="27" t="s">
        <v>147</v>
      </c>
      <c r="C25" s="35" t="s">
        <v>148</v>
      </c>
      <c r="D25" s="25" t="s">
        <v>23</v>
      </c>
      <c r="E25" s="24" t="s">
        <v>25</v>
      </c>
      <c r="F25" s="24" t="s">
        <v>71</v>
      </c>
      <c r="G25" s="24" t="s">
        <v>26</v>
      </c>
      <c r="H25" s="24" t="s">
        <v>34</v>
      </c>
      <c r="I25" s="24">
        <v>254.95</v>
      </c>
      <c r="J25" s="26">
        <v>100</v>
      </c>
      <c r="K25" s="26">
        <v>0</v>
      </c>
      <c r="L25" s="24"/>
      <c r="M25" s="14">
        <f t="shared" si="0"/>
        <v>0</v>
      </c>
      <c r="N25" s="14">
        <f t="shared" si="1"/>
        <v>354.95</v>
      </c>
      <c r="O25" s="14">
        <f t="shared" si="2"/>
        <v>360.95</v>
      </c>
      <c r="P25" s="14">
        <f t="shared" si="3"/>
        <v>6</v>
      </c>
      <c r="Q25" s="14">
        <f t="shared" si="4"/>
        <v>354.95</v>
      </c>
      <c r="R25" s="14" t="s">
        <v>29</v>
      </c>
      <c r="S25" s="13" t="s">
        <v>30</v>
      </c>
      <c r="T25" t="s">
        <v>397</v>
      </c>
      <c r="U25" t="s">
        <v>398</v>
      </c>
      <c r="V25" t="s">
        <v>375</v>
      </c>
      <c r="W25" s="37"/>
    </row>
    <row r="26" spans="1:23" ht="13.8" thickBot="1" x14ac:dyDescent="0.3">
      <c r="A26" s="24">
        <v>25</v>
      </c>
      <c r="B26" s="27" t="s">
        <v>149</v>
      </c>
      <c r="C26" s="35" t="s">
        <v>150</v>
      </c>
      <c r="D26" s="25" t="s">
        <v>23</v>
      </c>
      <c r="E26" s="24" t="s">
        <v>25</v>
      </c>
      <c r="F26" s="24" t="s">
        <v>71</v>
      </c>
      <c r="G26" s="24" t="s">
        <v>26</v>
      </c>
      <c r="H26" s="24" t="s">
        <v>34</v>
      </c>
      <c r="I26" s="24">
        <v>254.95</v>
      </c>
      <c r="J26" s="26">
        <v>100</v>
      </c>
      <c r="K26" s="26">
        <v>0</v>
      </c>
      <c r="L26" s="24"/>
      <c r="M26" s="14">
        <f t="shared" si="0"/>
        <v>0</v>
      </c>
      <c r="N26" s="14">
        <f t="shared" si="1"/>
        <v>354.95</v>
      </c>
      <c r="O26" s="14">
        <f t="shared" si="2"/>
        <v>360.95</v>
      </c>
      <c r="P26" s="14">
        <f t="shared" si="3"/>
        <v>6</v>
      </c>
      <c r="Q26" s="14">
        <f t="shared" si="4"/>
        <v>354.95</v>
      </c>
      <c r="R26" s="14" t="s">
        <v>29</v>
      </c>
      <c r="S26" s="13" t="s">
        <v>30</v>
      </c>
      <c r="T26" t="s">
        <v>399</v>
      </c>
      <c r="U26" t="s">
        <v>377</v>
      </c>
      <c r="V26" t="s">
        <v>366</v>
      </c>
      <c r="W26" s="37"/>
    </row>
    <row r="27" spans="1:23" ht="13.8" thickBot="1" x14ac:dyDescent="0.3">
      <c r="A27" s="24">
        <v>26</v>
      </c>
      <c r="B27" s="27" t="s">
        <v>60</v>
      </c>
      <c r="C27" s="35" t="s">
        <v>151</v>
      </c>
      <c r="D27" s="25" t="s">
        <v>23</v>
      </c>
      <c r="E27" s="24" t="s">
        <v>25</v>
      </c>
      <c r="F27" s="24" t="s">
        <v>71</v>
      </c>
      <c r="G27" s="24" t="s">
        <v>26</v>
      </c>
      <c r="H27" s="24" t="s">
        <v>34</v>
      </c>
      <c r="I27" s="24">
        <v>254.95</v>
      </c>
      <c r="J27" s="26">
        <v>100</v>
      </c>
      <c r="K27" s="26">
        <v>0</v>
      </c>
      <c r="L27" s="24"/>
      <c r="M27" s="14">
        <f t="shared" si="0"/>
        <v>0</v>
      </c>
      <c r="N27" s="14">
        <f t="shared" si="1"/>
        <v>354.95</v>
      </c>
      <c r="O27" s="14">
        <f t="shared" si="2"/>
        <v>360.95</v>
      </c>
      <c r="P27" s="14">
        <f t="shared" si="3"/>
        <v>6</v>
      </c>
      <c r="Q27" s="14">
        <f t="shared" si="4"/>
        <v>354.95</v>
      </c>
      <c r="R27" s="14" t="s">
        <v>29</v>
      </c>
      <c r="S27" s="13" t="s">
        <v>30</v>
      </c>
      <c r="T27" t="s">
        <v>400</v>
      </c>
      <c r="U27" t="s">
        <v>398</v>
      </c>
      <c r="V27" t="s">
        <v>375</v>
      </c>
      <c r="W27" s="37"/>
    </row>
    <row r="28" spans="1:23" ht="13.8" thickBot="1" x14ac:dyDescent="0.3">
      <c r="A28" s="24">
        <v>27</v>
      </c>
      <c r="B28" s="27" t="s">
        <v>152</v>
      </c>
      <c r="C28" s="35" t="s">
        <v>153</v>
      </c>
      <c r="D28" s="25" t="s">
        <v>23</v>
      </c>
      <c r="E28" s="24" t="s">
        <v>25</v>
      </c>
      <c r="F28" s="24" t="s">
        <v>71</v>
      </c>
      <c r="G28" s="24" t="s">
        <v>26</v>
      </c>
      <c r="H28" s="24" t="s">
        <v>34</v>
      </c>
      <c r="I28" s="24">
        <v>254.95</v>
      </c>
      <c r="J28" s="26">
        <v>100</v>
      </c>
      <c r="K28" s="26">
        <v>0</v>
      </c>
      <c r="L28" s="24"/>
      <c r="M28" s="14">
        <f t="shared" si="0"/>
        <v>0</v>
      </c>
      <c r="N28" s="14">
        <f t="shared" si="1"/>
        <v>354.95</v>
      </c>
      <c r="O28" s="14">
        <f t="shared" si="2"/>
        <v>360.95</v>
      </c>
      <c r="P28" s="14">
        <f t="shared" si="3"/>
        <v>6</v>
      </c>
      <c r="Q28" s="14">
        <f t="shared" si="4"/>
        <v>354.95</v>
      </c>
      <c r="R28" s="14" t="s">
        <v>29</v>
      </c>
      <c r="S28" s="13" t="s">
        <v>30</v>
      </c>
      <c r="T28" t="s">
        <v>401</v>
      </c>
      <c r="U28" t="s">
        <v>368</v>
      </c>
      <c r="V28" t="s">
        <v>375</v>
      </c>
      <c r="W28" s="38" t="s">
        <v>364</v>
      </c>
    </row>
    <row r="29" spans="1:23" ht="13.8" thickBot="1" x14ac:dyDescent="0.3">
      <c r="A29" s="24">
        <v>28</v>
      </c>
      <c r="B29" s="27" t="s">
        <v>154</v>
      </c>
      <c r="C29" s="35" t="s">
        <v>155</v>
      </c>
      <c r="D29" s="25" t="s">
        <v>23</v>
      </c>
      <c r="E29" s="24" t="s">
        <v>25</v>
      </c>
      <c r="F29" s="24" t="s">
        <v>71</v>
      </c>
      <c r="G29" s="24" t="s">
        <v>26</v>
      </c>
      <c r="H29" s="24" t="s">
        <v>34</v>
      </c>
      <c r="I29" s="24">
        <v>254.95</v>
      </c>
      <c r="J29" s="26">
        <v>100</v>
      </c>
      <c r="K29" s="26">
        <v>0</v>
      </c>
      <c r="L29" s="24"/>
      <c r="M29" s="14">
        <f t="shared" si="0"/>
        <v>0</v>
      </c>
      <c r="N29" s="14">
        <f t="shared" si="1"/>
        <v>354.95</v>
      </c>
      <c r="O29" s="14">
        <f t="shared" si="2"/>
        <v>360.95</v>
      </c>
      <c r="P29" s="14">
        <f t="shared" si="3"/>
        <v>6</v>
      </c>
      <c r="Q29" s="14">
        <f t="shared" si="4"/>
        <v>354.95</v>
      </c>
      <c r="R29" s="14" t="s">
        <v>29</v>
      </c>
      <c r="S29" s="13" t="s">
        <v>30</v>
      </c>
      <c r="T29" t="s">
        <v>402</v>
      </c>
      <c r="U29" t="s">
        <v>554</v>
      </c>
      <c r="V29" t="s">
        <v>375</v>
      </c>
      <c r="W29" s="38" t="s">
        <v>364</v>
      </c>
    </row>
    <row r="30" spans="1:23" ht="13.8" thickBot="1" x14ac:dyDescent="0.3">
      <c r="A30" s="24">
        <v>29</v>
      </c>
      <c r="B30" s="27" t="s">
        <v>156</v>
      </c>
      <c r="C30" s="35" t="s">
        <v>157</v>
      </c>
      <c r="D30" s="25" t="s">
        <v>23</v>
      </c>
      <c r="E30" s="24" t="s">
        <v>25</v>
      </c>
      <c r="F30" s="24" t="s">
        <v>71</v>
      </c>
      <c r="G30" s="24" t="s">
        <v>26</v>
      </c>
      <c r="H30" s="24" t="s">
        <v>34</v>
      </c>
      <c r="I30" s="24">
        <v>254.95</v>
      </c>
      <c r="J30" s="26">
        <v>100</v>
      </c>
      <c r="K30" s="26">
        <v>0</v>
      </c>
      <c r="L30" s="24"/>
      <c r="M30" s="14">
        <f t="shared" si="0"/>
        <v>0</v>
      </c>
      <c r="N30" s="14">
        <f t="shared" si="1"/>
        <v>354.95</v>
      </c>
      <c r="O30" s="14">
        <f t="shared" si="2"/>
        <v>360.95</v>
      </c>
      <c r="P30" s="14">
        <f t="shared" si="3"/>
        <v>6</v>
      </c>
      <c r="Q30" s="14">
        <f t="shared" si="4"/>
        <v>354.95</v>
      </c>
      <c r="R30" s="14" t="s">
        <v>29</v>
      </c>
      <c r="S30" s="13" t="s">
        <v>30</v>
      </c>
      <c r="T30" t="s">
        <v>403</v>
      </c>
      <c r="U30" t="s">
        <v>404</v>
      </c>
      <c r="V30" t="s">
        <v>375</v>
      </c>
      <c r="W30" s="37"/>
    </row>
    <row r="31" spans="1:23" ht="13.8" thickBot="1" x14ac:dyDescent="0.3">
      <c r="A31" s="24">
        <v>30</v>
      </c>
      <c r="B31" s="27" t="s">
        <v>158</v>
      </c>
      <c r="C31" s="35" t="s">
        <v>159</v>
      </c>
      <c r="D31" s="25" t="s">
        <v>23</v>
      </c>
      <c r="E31" s="24" t="s">
        <v>25</v>
      </c>
      <c r="F31" s="24" t="s">
        <v>46</v>
      </c>
      <c r="G31" s="24" t="s">
        <v>26</v>
      </c>
      <c r="H31" s="24" t="s">
        <v>34</v>
      </c>
      <c r="I31" s="26">
        <v>0</v>
      </c>
      <c r="J31" s="26">
        <v>0</v>
      </c>
      <c r="K31" s="26">
        <v>41.2</v>
      </c>
      <c r="L31" s="24" t="s">
        <v>160</v>
      </c>
      <c r="M31" s="14">
        <f t="shared" si="0"/>
        <v>43.67</v>
      </c>
      <c r="N31" s="14">
        <f t="shared" si="1"/>
        <v>43.67</v>
      </c>
      <c r="O31" s="14">
        <f t="shared" si="2"/>
        <v>46.29</v>
      </c>
      <c r="P31" s="14">
        <f t="shared" si="3"/>
        <v>2.62</v>
      </c>
      <c r="Q31" s="14">
        <f t="shared" si="4"/>
        <v>43.67</v>
      </c>
      <c r="R31" s="14" t="s">
        <v>29</v>
      </c>
      <c r="S31" s="13" t="s">
        <v>30</v>
      </c>
      <c r="T31" t="s">
        <v>405</v>
      </c>
      <c r="U31" t="s">
        <v>377</v>
      </c>
      <c r="V31" t="s">
        <v>406</v>
      </c>
      <c r="W31" s="37"/>
    </row>
    <row r="32" spans="1:23" ht="13.8" thickBot="1" x14ac:dyDescent="0.3">
      <c r="A32" s="24">
        <v>31</v>
      </c>
      <c r="B32" s="27" t="s">
        <v>161</v>
      </c>
      <c r="C32" s="35" t="s">
        <v>162</v>
      </c>
      <c r="D32" s="25" t="s">
        <v>23</v>
      </c>
      <c r="E32" s="24" t="s">
        <v>25</v>
      </c>
      <c r="F32" s="24" t="s">
        <v>46</v>
      </c>
      <c r="G32" s="24" t="s">
        <v>26</v>
      </c>
      <c r="H32" s="24" t="s">
        <v>34</v>
      </c>
      <c r="I32" s="26">
        <v>0</v>
      </c>
      <c r="J32" s="26">
        <v>0</v>
      </c>
      <c r="K32" s="26">
        <v>15</v>
      </c>
      <c r="L32" s="24" t="s">
        <v>35</v>
      </c>
      <c r="M32" s="14">
        <f t="shared" si="0"/>
        <v>15.9</v>
      </c>
      <c r="N32" s="14">
        <f t="shared" si="1"/>
        <v>15.9</v>
      </c>
      <c r="O32" s="14">
        <f t="shared" si="2"/>
        <v>16.850000000000001</v>
      </c>
      <c r="P32" s="14">
        <f t="shared" si="3"/>
        <v>0.95</v>
      </c>
      <c r="Q32" s="14">
        <f t="shared" si="4"/>
        <v>15.9</v>
      </c>
      <c r="R32" s="14" t="s">
        <v>29</v>
      </c>
      <c r="S32" s="13" t="s">
        <v>30</v>
      </c>
      <c r="T32" t="s">
        <v>407</v>
      </c>
      <c r="U32" t="s">
        <v>377</v>
      </c>
      <c r="V32" t="s">
        <v>406</v>
      </c>
      <c r="W32" s="39" t="s">
        <v>543</v>
      </c>
    </row>
    <row r="33" spans="1:23" ht="13.8" thickBot="1" x14ac:dyDescent="0.3">
      <c r="A33" s="24">
        <v>32</v>
      </c>
      <c r="B33" s="27" t="s">
        <v>43</v>
      </c>
      <c r="C33" s="35" t="s">
        <v>163</v>
      </c>
      <c r="D33" s="25" t="s">
        <v>23</v>
      </c>
      <c r="E33" s="24" t="s">
        <v>25</v>
      </c>
      <c r="F33" s="24" t="s">
        <v>46</v>
      </c>
      <c r="G33" s="24" t="s">
        <v>26</v>
      </c>
      <c r="H33" s="24" t="s">
        <v>34</v>
      </c>
      <c r="I33" s="26">
        <v>0</v>
      </c>
      <c r="J33" s="26">
        <v>400</v>
      </c>
      <c r="K33" s="26">
        <v>2113</v>
      </c>
      <c r="L33" s="24" t="s">
        <v>164</v>
      </c>
      <c r="M33" s="14">
        <f t="shared" si="0"/>
        <v>2239.7800000000002</v>
      </c>
      <c r="N33" s="14">
        <f t="shared" si="1"/>
        <v>2639.78</v>
      </c>
      <c r="O33" s="14">
        <f t="shared" si="2"/>
        <v>2798.17</v>
      </c>
      <c r="P33" s="14">
        <f t="shared" si="3"/>
        <v>158.38999999999999</v>
      </c>
      <c r="Q33" s="14">
        <f t="shared" si="4"/>
        <v>2639.78</v>
      </c>
      <c r="R33" s="14" t="s">
        <v>29</v>
      </c>
      <c r="S33" s="13" t="s">
        <v>30</v>
      </c>
      <c r="T33" t="s">
        <v>408</v>
      </c>
      <c r="U33" t="s">
        <v>409</v>
      </c>
      <c r="V33" t="s">
        <v>406</v>
      </c>
      <c r="W33" s="37"/>
    </row>
    <row r="34" spans="1:23" ht="13.8" thickBot="1" x14ac:dyDescent="0.3">
      <c r="A34" s="24">
        <v>33</v>
      </c>
      <c r="B34" s="27" t="s">
        <v>165</v>
      </c>
      <c r="C34" s="35" t="s">
        <v>166</v>
      </c>
      <c r="D34" s="25" t="s">
        <v>23</v>
      </c>
      <c r="E34" s="24" t="s">
        <v>25</v>
      </c>
      <c r="F34" s="24" t="s">
        <v>46</v>
      </c>
      <c r="G34" s="24" t="s">
        <v>26</v>
      </c>
      <c r="H34" s="24" t="s">
        <v>34</v>
      </c>
      <c r="I34" s="26">
        <v>0</v>
      </c>
      <c r="J34" s="26">
        <v>0</v>
      </c>
      <c r="K34" s="26">
        <v>15</v>
      </c>
      <c r="L34" s="24" t="s">
        <v>35</v>
      </c>
      <c r="M34" s="14">
        <f t="shared" ref="M34:M65" si="5">K34*1.06</f>
        <v>15.9</v>
      </c>
      <c r="N34" s="14">
        <f t="shared" ref="N34:N65" si="6">I34+J34+M34</f>
        <v>15.9</v>
      </c>
      <c r="O34" s="14">
        <f t="shared" ref="O34:O65" si="7">I34+(J34+M34)*1.06</f>
        <v>16.850000000000001</v>
      </c>
      <c r="P34" s="14">
        <f t="shared" ref="P34:P65" si="8">(M34+J34)*0.06</f>
        <v>0.95</v>
      </c>
      <c r="Q34" s="14">
        <f t="shared" ref="Q34:Q65" si="9">O34-P34</f>
        <v>15.9</v>
      </c>
      <c r="R34" s="14" t="s">
        <v>29</v>
      </c>
      <c r="S34" s="13" t="s">
        <v>30</v>
      </c>
      <c r="T34" t="s">
        <v>410</v>
      </c>
      <c r="U34" t="s">
        <v>411</v>
      </c>
      <c r="V34" t="s">
        <v>406</v>
      </c>
      <c r="W34" s="39" t="s">
        <v>543</v>
      </c>
    </row>
    <row r="35" spans="1:23" ht="13.8" thickBot="1" x14ac:dyDescent="0.3">
      <c r="A35" s="24">
        <v>34</v>
      </c>
      <c r="B35" s="27" t="s">
        <v>167</v>
      </c>
      <c r="C35" s="35" t="s">
        <v>168</v>
      </c>
      <c r="D35" s="25" t="s">
        <v>23</v>
      </c>
      <c r="E35" s="24" t="s">
        <v>25</v>
      </c>
      <c r="F35" s="24" t="s">
        <v>71</v>
      </c>
      <c r="G35" s="24" t="s">
        <v>26</v>
      </c>
      <c r="H35" s="24" t="s">
        <v>34</v>
      </c>
      <c r="I35" s="24">
        <v>255.46</v>
      </c>
      <c r="J35" s="26">
        <v>100</v>
      </c>
      <c r="K35" s="26">
        <v>0</v>
      </c>
      <c r="L35" s="24"/>
      <c r="M35" s="14">
        <f t="shared" si="5"/>
        <v>0</v>
      </c>
      <c r="N35" s="14">
        <f t="shared" si="6"/>
        <v>355.46</v>
      </c>
      <c r="O35" s="14">
        <f t="shared" si="7"/>
        <v>361.46</v>
      </c>
      <c r="P35" s="14">
        <f t="shared" si="8"/>
        <v>6</v>
      </c>
      <c r="Q35" s="14">
        <f t="shared" si="9"/>
        <v>355.46</v>
      </c>
      <c r="R35" s="14" t="s">
        <v>29</v>
      </c>
      <c r="S35" s="13" t="s">
        <v>30</v>
      </c>
      <c r="T35" t="s">
        <v>412</v>
      </c>
      <c r="U35" t="s">
        <v>377</v>
      </c>
      <c r="V35" t="s">
        <v>366</v>
      </c>
      <c r="W35" s="37"/>
    </row>
    <row r="36" spans="1:23" ht="13.8" thickBot="1" x14ac:dyDescent="0.3">
      <c r="A36" s="24">
        <v>35</v>
      </c>
      <c r="B36" s="27" t="s">
        <v>169</v>
      </c>
      <c r="C36" s="35" t="s">
        <v>170</v>
      </c>
      <c r="D36" s="25" t="s">
        <v>23</v>
      </c>
      <c r="E36" s="24" t="s">
        <v>25</v>
      </c>
      <c r="F36" s="24" t="s">
        <v>71</v>
      </c>
      <c r="G36" s="24" t="s">
        <v>26</v>
      </c>
      <c r="H36" s="24" t="s">
        <v>34</v>
      </c>
      <c r="I36" s="24">
        <v>255.46</v>
      </c>
      <c r="J36" s="26">
        <v>100</v>
      </c>
      <c r="K36" s="26">
        <v>0</v>
      </c>
      <c r="L36" s="24"/>
      <c r="M36" s="14">
        <f t="shared" si="5"/>
        <v>0</v>
      </c>
      <c r="N36" s="14">
        <f t="shared" si="6"/>
        <v>355.46</v>
      </c>
      <c r="O36" s="14">
        <f t="shared" si="7"/>
        <v>361.46</v>
      </c>
      <c r="P36" s="14">
        <f t="shared" si="8"/>
        <v>6</v>
      </c>
      <c r="Q36" s="14">
        <f t="shared" si="9"/>
        <v>355.46</v>
      </c>
      <c r="R36" s="14" t="s">
        <v>29</v>
      </c>
      <c r="S36" s="13" t="s">
        <v>30</v>
      </c>
      <c r="T36" t="s">
        <v>413</v>
      </c>
      <c r="U36" t="s">
        <v>368</v>
      </c>
      <c r="V36" t="s">
        <v>375</v>
      </c>
      <c r="W36" s="38" t="s">
        <v>364</v>
      </c>
    </row>
    <row r="37" spans="1:23" ht="13.8" thickBot="1" x14ac:dyDescent="0.3">
      <c r="A37" s="24">
        <v>36</v>
      </c>
      <c r="B37" s="27" t="s">
        <v>56</v>
      </c>
      <c r="C37" s="35" t="s">
        <v>171</v>
      </c>
      <c r="D37" s="25" t="s">
        <v>23</v>
      </c>
      <c r="E37" s="24" t="s">
        <v>25</v>
      </c>
      <c r="F37" s="24" t="s">
        <v>71</v>
      </c>
      <c r="G37" s="24" t="s">
        <v>26</v>
      </c>
      <c r="H37" s="24" t="s">
        <v>34</v>
      </c>
      <c r="I37" s="24">
        <v>254.95</v>
      </c>
      <c r="J37" s="26">
        <v>100</v>
      </c>
      <c r="K37" s="26">
        <v>0</v>
      </c>
      <c r="L37" s="24"/>
      <c r="M37" s="14">
        <f t="shared" si="5"/>
        <v>0</v>
      </c>
      <c r="N37" s="14">
        <f t="shared" si="6"/>
        <v>354.95</v>
      </c>
      <c r="O37" s="14">
        <f t="shared" si="7"/>
        <v>360.95</v>
      </c>
      <c r="P37" s="14">
        <f t="shared" si="8"/>
        <v>6</v>
      </c>
      <c r="Q37" s="14">
        <f t="shared" si="9"/>
        <v>354.95</v>
      </c>
      <c r="R37" s="14" t="s">
        <v>29</v>
      </c>
      <c r="S37" s="13" t="s">
        <v>30</v>
      </c>
      <c r="T37" t="s">
        <v>414</v>
      </c>
      <c r="U37" t="s">
        <v>374</v>
      </c>
      <c r="V37" t="s">
        <v>366</v>
      </c>
      <c r="W37" s="37"/>
    </row>
    <row r="38" spans="1:23" ht="13.8" thickBot="1" x14ac:dyDescent="0.3">
      <c r="A38" s="24">
        <v>37</v>
      </c>
      <c r="B38" s="27" t="s">
        <v>58</v>
      </c>
      <c r="C38" s="35" t="s">
        <v>172</v>
      </c>
      <c r="D38" s="25" t="s">
        <v>23</v>
      </c>
      <c r="E38" s="24" t="s">
        <v>25</v>
      </c>
      <c r="F38" s="24" t="s">
        <v>71</v>
      </c>
      <c r="G38" s="24" t="s">
        <v>26</v>
      </c>
      <c r="H38" s="24" t="s">
        <v>34</v>
      </c>
      <c r="I38" s="24">
        <v>254.95</v>
      </c>
      <c r="J38" s="26">
        <v>100</v>
      </c>
      <c r="K38" s="26">
        <v>0</v>
      </c>
      <c r="L38" s="24"/>
      <c r="M38" s="14">
        <f t="shared" si="5"/>
        <v>0</v>
      </c>
      <c r="N38" s="14">
        <f t="shared" si="6"/>
        <v>354.95</v>
      </c>
      <c r="O38" s="14">
        <f t="shared" si="7"/>
        <v>360.95</v>
      </c>
      <c r="P38" s="14">
        <f t="shared" si="8"/>
        <v>6</v>
      </c>
      <c r="Q38" s="14">
        <f t="shared" si="9"/>
        <v>354.95</v>
      </c>
      <c r="R38" s="14" t="s">
        <v>29</v>
      </c>
      <c r="S38" s="13" t="s">
        <v>30</v>
      </c>
      <c r="T38" t="s">
        <v>415</v>
      </c>
      <c r="U38" t="s">
        <v>416</v>
      </c>
      <c r="V38" t="s">
        <v>375</v>
      </c>
      <c r="W38" s="37"/>
    </row>
    <row r="39" spans="1:23" ht="13.8" thickBot="1" x14ac:dyDescent="0.3">
      <c r="A39" s="24">
        <v>38</v>
      </c>
      <c r="B39" s="27" t="s">
        <v>173</v>
      </c>
      <c r="C39" s="35" t="s">
        <v>174</v>
      </c>
      <c r="D39" s="25" t="s">
        <v>23</v>
      </c>
      <c r="E39" s="24" t="s">
        <v>25</v>
      </c>
      <c r="F39" s="24" t="s">
        <v>71</v>
      </c>
      <c r="G39" s="24" t="s">
        <v>26</v>
      </c>
      <c r="H39" s="24" t="s">
        <v>34</v>
      </c>
      <c r="I39" s="24">
        <v>255.46</v>
      </c>
      <c r="J39" s="26">
        <v>100</v>
      </c>
      <c r="K39" s="26">
        <v>0</v>
      </c>
      <c r="L39" s="24"/>
      <c r="M39" s="14">
        <f t="shared" si="5"/>
        <v>0</v>
      </c>
      <c r="N39" s="14">
        <f t="shared" si="6"/>
        <v>355.46</v>
      </c>
      <c r="O39" s="14">
        <f t="shared" si="7"/>
        <v>361.46</v>
      </c>
      <c r="P39" s="14">
        <f t="shared" si="8"/>
        <v>6</v>
      </c>
      <c r="Q39" s="14">
        <f t="shared" si="9"/>
        <v>355.46</v>
      </c>
      <c r="R39" s="14" t="s">
        <v>29</v>
      </c>
      <c r="S39" s="13" t="s">
        <v>30</v>
      </c>
      <c r="T39" t="s">
        <v>417</v>
      </c>
      <c r="U39" t="s">
        <v>377</v>
      </c>
      <c r="V39" t="s">
        <v>375</v>
      </c>
      <c r="W39" s="37"/>
    </row>
    <row r="40" spans="1:23" ht="13.8" thickBot="1" x14ac:dyDescent="0.3">
      <c r="A40" s="24">
        <v>39</v>
      </c>
      <c r="B40" s="27" t="s">
        <v>175</v>
      </c>
      <c r="C40" s="35" t="s">
        <v>176</v>
      </c>
      <c r="D40" s="25" t="s">
        <v>23</v>
      </c>
      <c r="E40" s="24" t="s">
        <v>25</v>
      </c>
      <c r="F40" s="24" t="s">
        <v>71</v>
      </c>
      <c r="G40" s="24" t="s">
        <v>26</v>
      </c>
      <c r="H40" s="24" t="s">
        <v>34</v>
      </c>
      <c r="I40" s="24">
        <v>255.78</v>
      </c>
      <c r="J40" s="26">
        <v>100</v>
      </c>
      <c r="K40" s="26">
        <v>0</v>
      </c>
      <c r="L40" s="24"/>
      <c r="M40" s="14">
        <f t="shared" si="5"/>
        <v>0</v>
      </c>
      <c r="N40" s="14">
        <f t="shared" si="6"/>
        <v>355.78</v>
      </c>
      <c r="O40" s="14">
        <f t="shared" si="7"/>
        <v>361.78</v>
      </c>
      <c r="P40" s="14">
        <f t="shared" si="8"/>
        <v>6</v>
      </c>
      <c r="Q40" s="14">
        <f t="shared" si="9"/>
        <v>355.78</v>
      </c>
      <c r="R40" s="14" t="s">
        <v>29</v>
      </c>
      <c r="S40" s="13" t="s">
        <v>30</v>
      </c>
      <c r="T40" t="s">
        <v>418</v>
      </c>
      <c r="U40" t="s">
        <v>374</v>
      </c>
      <c r="V40" t="s">
        <v>375</v>
      </c>
      <c r="W40" s="38" t="s">
        <v>364</v>
      </c>
    </row>
    <row r="41" spans="1:23" ht="13.8" thickBot="1" x14ac:dyDescent="0.3">
      <c r="A41" s="24">
        <v>40</v>
      </c>
      <c r="B41" s="27" t="s">
        <v>177</v>
      </c>
      <c r="C41" s="35" t="s">
        <v>178</v>
      </c>
      <c r="D41" s="25" t="s">
        <v>23</v>
      </c>
      <c r="E41" s="24" t="s">
        <v>25</v>
      </c>
      <c r="F41" s="24" t="s">
        <v>71</v>
      </c>
      <c r="G41" s="24" t="s">
        <v>26</v>
      </c>
      <c r="H41" s="24" t="s">
        <v>34</v>
      </c>
      <c r="I41" s="24">
        <v>255.78</v>
      </c>
      <c r="J41" s="26">
        <v>100</v>
      </c>
      <c r="K41" s="26">
        <v>0</v>
      </c>
      <c r="L41" s="24"/>
      <c r="M41" s="14">
        <f t="shared" si="5"/>
        <v>0</v>
      </c>
      <c r="N41" s="14">
        <f t="shared" si="6"/>
        <v>355.78</v>
      </c>
      <c r="O41" s="14">
        <f t="shared" si="7"/>
        <v>361.78</v>
      </c>
      <c r="P41" s="14">
        <f t="shared" si="8"/>
        <v>6</v>
      </c>
      <c r="Q41" s="14">
        <f t="shared" si="9"/>
        <v>355.78</v>
      </c>
      <c r="R41" s="14" t="s">
        <v>29</v>
      </c>
      <c r="S41" s="13" t="s">
        <v>30</v>
      </c>
      <c r="T41" t="s">
        <v>419</v>
      </c>
      <c r="U41" t="s">
        <v>374</v>
      </c>
      <c r="V41" t="s">
        <v>375</v>
      </c>
      <c r="W41" s="37"/>
    </row>
    <row r="42" spans="1:23" ht="13.8" thickBot="1" x14ac:dyDescent="0.3">
      <c r="A42" s="24">
        <v>41</v>
      </c>
      <c r="B42" s="27" t="s">
        <v>179</v>
      </c>
      <c r="C42" s="35" t="s">
        <v>180</v>
      </c>
      <c r="D42" s="25" t="s">
        <v>23</v>
      </c>
      <c r="E42" s="24" t="s">
        <v>25</v>
      </c>
      <c r="F42" s="24" t="s">
        <v>71</v>
      </c>
      <c r="G42" s="24" t="s">
        <v>26</v>
      </c>
      <c r="H42" s="24" t="s">
        <v>34</v>
      </c>
      <c r="I42" s="24">
        <v>255.78</v>
      </c>
      <c r="J42" s="26">
        <v>100</v>
      </c>
      <c r="K42" s="26">
        <v>0</v>
      </c>
      <c r="L42" s="24"/>
      <c r="M42" s="14">
        <f t="shared" si="5"/>
        <v>0</v>
      </c>
      <c r="N42" s="14">
        <f t="shared" si="6"/>
        <v>355.78</v>
      </c>
      <c r="O42" s="14">
        <f t="shared" si="7"/>
        <v>361.78</v>
      </c>
      <c r="P42" s="14">
        <f t="shared" si="8"/>
        <v>6</v>
      </c>
      <c r="Q42" s="14">
        <f t="shared" si="9"/>
        <v>355.78</v>
      </c>
      <c r="R42" s="14" t="s">
        <v>29</v>
      </c>
      <c r="S42" s="13" t="s">
        <v>30</v>
      </c>
      <c r="T42" t="s">
        <v>420</v>
      </c>
      <c r="U42" t="s">
        <v>374</v>
      </c>
      <c r="V42" t="s">
        <v>375</v>
      </c>
      <c r="W42" s="37"/>
    </row>
    <row r="43" spans="1:23" ht="13.8" thickBot="1" x14ac:dyDescent="0.3">
      <c r="A43" s="24">
        <v>42</v>
      </c>
      <c r="B43" s="27" t="s">
        <v>181</v>
      </c>
      <c r="C43" s="35" t="s">
        <v>182</v>
      </c>
      <c r="D43" s="25" t="s">
        <v>23</v>
      </c>
      <c r="E43" s="24" t="s">
        <v>45</v>
      </c>
      <c r="F43" s="24" t="s">
        <v>40</v>
      </c>
      <c r="G43" s="24" t="s">
        <v>26</v>
      </c>
      <c r="H43" s="24" t="s">
        <v>34</v>
      </c>
      <c r="I43" s="26">
        <v>1350.5</v>
      </c>
      <c r="J43" s="26">
        <v>300</v>
      </c>
      <c r="K43" s="26">
        <v>0</v>
      </c>
      <c r="L43" s="24"/>
      <c r="M43" s="14">
        <f t="shared" si="5"/>
        <v>0</v>
      </c>
      <c r="N43" s="14">
        <f t="shared" si="6"/>
        <v>1650.5</v>
      </c>
      <c r="O43" s="14">
        <f t="shared" si="7"/>
        <v>1668.5</v>
      </c>
      <c r="P43" s="14">
        <f t="shared" si="8"/>
        <v>18</v>
      </c>
      <c r="Q43" s="14">
        <f t="shared" si="9"/>
        <v>1650.5</v>
      </c>
      <c r="R43" s="14" t="s">
        <v>29</v>
      </c>
      <c r="S43" s="13" t="s">
        <v>30</v>
      </c>
      <c r="T43" t="s">
        <v>421</v>
      </c>
      <c r="U43" t="s">
        <v>377</v>
      </c>
      <c r="V43" t="s">
        <v>422</v>
      </c>
      <c r="W43" s="38"/>
    </row>
    <row r="44" spans="1:23" ht="13.8" thickBot="1" x14ac:dyDescent="0.3">
      <c r="A44" s="24">
        <v>43</v>
      </c>
      <c r="B44" s="27" t="s">
        <v>63</v>
      </c>
      <c r="C44" s="35" t="s">
        <v>183</v>
      </c>
      <c r="D44" s="25" t="s">
        <v>23</v>
      </c>
      <c r="E44" s="24" t="s">
        <v>25</v>
      </c>
      <c r="F44" s="24" t="s">
        <v>71</v>
      </c>
      <c r="G44" s="24" t="s">
        <v>26</v>
      </c>
      <c r="H44" s="24" t="s">
        <v>34</v>
      </c>
      <c r="I44" s="24">
        <v>255.78</v>
      </c>
      <c r="J44" s="26">
        <v>100</v>
      </c>
      <c r="K44" s="26">
        <v>0</v>
      </c>
      <c r="L44" s="24"/>
      <c r="M44" s="14">
        <f t="shared" si="5"/>
        <v>0</v>
      </c>
      <c r="N44" s="14">
        <f t="shared" si="6"/>
        <v>355.78</v>
      </c>
      <c r="O44" s="14">
        <f t="shared" si="7"/>
        <v>361.78</v>
      </c>
      <c r="P44" s="14">
        <f t="shared" si="8"/>
        <v>6</v>
      </c>
      <c r="Q44" s="14">
        <f t="shared" si="9"/>
        <v>355.78</v>
      </c>
      <c r="R44" s="14" t="s">
        <v>29</v>
      </c>
      <c r="S44" s="13" t="s">
        <v>30</v>
      </c>
      <c r="T44" t="s">
        <v>423</v>
      </c>
      <c r="U44" t="s">
        <v>374</v>
      </c>
      <c r="V44" t="s">
        <v>366</v>
      </c>
      <c r="W44" s="38"/>
    </row>
    <row r="45" spans="1:23" ht="13.8" thickBot="1" x14ac:dyDescent="0.3">
      <c r="A45" s="24">
        <v>44</v>
      </c>
      <c r="B45" s="23" t="s">
        <v>64</v>
      </c>
      <c r="C45" s="35" t="s">
        <v>184</v>
      </c>
      <c r="D45" s="25" t="s">
        <v>23</v>
      </c>
      <c r="E45" s="24" t="s">
        <v>25</v>
      </c>
      <c r="F45" s="24" t="s">
        <v>71</v>
      </c>
      <c r="G45" s="24" t="s">
        <v>26</v>
      </c>
      <c r="H45" s="24" t="s">
        <v>34</v>
      </c>
      <c r="I45" s="24">
        <v>255.78</v>
      </c>
      <c r="J45" s="26">
        <v>100</v>
      </c>
      <c r="K45" s="26">
        <v>0</v>
      </c>
      <c r="L45" s="24"/>
      <c r="M45" s="14">
        <f t="shared" si="5"/>
        <v>0</v>
      </c>
      <c r="N45" s="14">
        <f t="shared" si="6"/>
        <v>355.78</v>
      </c>
      <c r="O45" s="14">
        <f t="shared" si="7"/>
        <v>361.78</v>
      </c>
      <c r="P45" s="14">
        <f t="shared" si="8"/>
        <v>6</v>
      </c>
      <c r="Q45" s="14">
        <f t="shared" si="9"/>
        <v>355.78</v>
      </c>
      <c r="R45" s="14" t="s">
        <v>29</v>
      </c>
      <c r="S45" s="13" t="s">
        <v>30</v>
      </c>
      <c r="T45" t="s">
        <v>424</v>
      </c>
      <c r="U45" t="s">
        <v>416</v>
      </c>
      <c r="V45" t="s">
        <v>375</v>
      </c>
      <c r="W45" s="37"/>
    </row>
    <row r="46" spans="1:23" ht="13.8" thickBot="1" x14ac:dyDescent="0.3">
      <c r="A46" s="24">
        <v>45</v>
      </c>
      <c r="B46" s="23" t="s">
        <v>185</v>
      </c>
      <c r="C46" s="35" t="s">
        <v>186</v>
      </c>
      <c r="D46" s="25" t="s">
        <v>23</v>
      </c>
      <c r="E46" s="24" t="s">
        <v>25</v>
      </c>
      <c r="F46" s="24" t="s">
        <v>71</v>
      </c>
      <c r="G46" s="24" t="s">
        <v>26</v>
      </c>
      <c r="H46" s="24" t="s">
        <v>34</v>
      </c>
      <c r="I46" s="24">
        <v>256.14</v>
      </c>
      <c r="J46" s="26">
        <v>100</v>
      </c>
      <c r="K46" s="26">
        <v>0</v>
      </c>
      <c r="L46" s="24"/>
      <c r="M46" s="14">
        <f t="shared" si="5"/>
        <v>0</v>
      </c>
      <c r="N46" s="14">
        <f t="shared" si="6"/>
        <v>356.14</v>
      </c>
      <c r="O46" s="14">
        <f t="shared" si="7"/>
        <v>362.14</v>
      </c>
      <c r="P46" s="14">
        <f t="shared" si="8"/>
        <v>6</v>
      </c>
      <c r="Q46" s="14">
        <f t="shared" si="9"/>
        <v>356.14</v>
      </c>
      <c r="R46" s="14" t="s">
        <v>29</v>
      </c>
      <c r="S46" s="13" t="s">
        <v>30</v>
      </c>
      <c r="T46" t="s">
        <v>425</v>
      </c>
      <c r="U46" t="s">
        <v>426</v>
      </c>
      <c r="V46" t="s">
        <v>375</v>
      </c>
      <c r="W46" s="37"/>
    </row>
    <row r="47" spans="1:23" ht="13.8" thickBot="1" x14ac:dyDescent="0.3">
      <c r="A47" s="24">
        <v>46</v>
      </c>
      <c r="B47" s="27" t="s">
        <v>187</v>
      </c>
      <c r="C47" s="35" t="s">
        <v>188</v>
      </c>
      <c r="D47" s="25" t="s">
        <v>23</v>
      </c>
      <c r="E47" s="24" t="s">
        <v>45</v>
      </c>
      <c r="F47" s="24" t="s">
        <v>40</v>
      </c>
      <c r="G47" s="24" t="s">
        <v>26</v>
      </c>
      <c r="H47" s="24" t="s">
        <v>34</v>
      </c>
      <c r="I47" s="26">
        <v>1350.5</v>
      </c>
      <c r="J47" s="26">
        <v>300</v>
      </c>
      <c r="K47" s="26">
        <v>0</v>
      </c>
      <c r="L47" s="24"/>
      <c r="M47" s="14">
        <f t="shared" si="5"/>
        <v>0</v>
      </c>
      <c r="N47" s="14">
        <f t="shared" si="6"/>
        <v>1650.5</v>
      </c>
      <c r="O47" s="14">
        <f t="shared" si="7"/>
        <v>1668.5</v>
      </c>
      <c r="P47" s="14">
        <f t="shared" si="8"/>
        <v>18</v>
      </c>
      <c r="Q47" s="14">
        <f t="shared" si="9"/>
        <v>1650.5</v>
      </c>
      <c r="R47" s="14" t="s">
        <v>29</v>
      </c>
      <c r="S47" s="13" t="s">
        <v>30</v>
      </c>
      <c r="T47" t="s">
        <v>427</v>
      </c>
      <c r="U47" t="s">
        <v>409</v>
      </c>
      <c r="V47" t="s">
        <v>422</v>
      </c>
      <c r="W47" s="38"/>
    </row>
    <row r="48" spans="1:23" ht="13.8" thickBot="1" x14ac:dyDescent="0.3">
      <c r="A48" s="24">
        <v>47</v>
      </c>
      <c r="B48" s="27" t="s">
        <v>47</v>
      </c>
      <c r="C48" s="35" t="s">
        <v>189</v>
      </c>
      <c r="D48" s="25" t="s">
        <v>23</v>
      </c>
      <c r="E48" s="24" t="s">
        <v>45</v>
      </c>
      <c r="F48" s="24" t="s">
        <v>40</v>
      </c>
      <c r="G48" s="24" t="s">
        <v>26</v>
      </c>
      <c r="H48" s="24" t="s">
        <v>34</v>
      </c>
      <c r="I48" s="26">
        <v>1350.5</v>
      </c>
      <c r="J48" s="26">
        <v>300</v>
      </c>
      <c r="K48" s="26">
        <v>0</v>
      </c>
      <c r="L48" s="24"/>
      <c r="M48" s="14">
        <f t="shared" si="5"/>
        <v>0</v>
      </c>
      <c r="N48" s="14">
        <f t="shared" si="6"/>
        <v>1650.5</v>
      </c>
      <c r="O48" s="14">
        <f t="shared" si="7"/>
        <v>1668.5</v>
      </c>
      <c r="P48" s="14">
        <f t="shared" si="8"/>
        <v>18</v>
      </c>
      <c r="Q48" s="14">
        <f t="shared" si="9"/>
        <v>1650.5</v>
      </c>
      <c r="R48" s="14" t="s">
        <v>29</v>
      </c>
      <c r="S48" s="13" t="s">
        <v>30</v>
      </c>
      <c r="T48" t="s">
        <v>428</v>
      </c>
      <c r="U48" t="s">
        <v>381</v>
      </c>
      <c r="V48" t="s">
        <v>422</v>
      </c>
      <c r="W48" s="38"/>
    </row>
    <row r="49" spans="1:23" ht="13.8" thickBot="1" x14ac:dyDescent="0.3">
      <c r="A49" s="24">
        <v>48</v>
      </c>
      <c r="B49" s="27" t="s">
        <v>190</v>
      </c>
      <c r="C49" s="35" t="s">
        <v>191</v>
      </c>
      <c r="D49" s="25" t="s">
        <v>23</v>
      </c>
      <c r="E49" s="24" t="s">
        <v>25</v>
      </c>
      <c r="F49" s="24" t="s">
        <v>46</v>
      </c>
      <c r="G49" s="24" t="s">
        <v>26</v>
      </c>
      <c r="H49" s="24" t="s">
        <v>34</v>
      </c>
      <c r="I49" s="26">
        <v>0</v>
      </c>
      <c r="J49" s="26">
        <v>0</v>
      </c>
      <c r="K49" s="26">
        <v>18</v>
      </c>
      <c r="L49" s="24" t="s">
        <v>35</v>
      </c>
      <c r="M49" s="14">
        <f t="shared" si="5"/>
        <v>19.079999999999998</v>
      </c>
      <c r="N49" s="14">
        <f t="shared" si="6"/>
        <v>19.079999999999998</v>
      </c>
      <c r="O49" s="14">
        <f t="shared" si="7"/>
        <v>20.22</v>
      </c>
      <c r="P49" s="14">
        <f t="shared" si="8"/>
        <v>1.1399999999999999</v>
      </c>
      <c r="Q49" s="14">
        <f t="shared" si="9"/>
        <v>19.079999999999998</v>
      </c>
      <c r="R49" s="14" t="s">
        <v>29</v>
      </c>
      <c r="S49" s="13" t="s">
        <v>30</v>
      </c>
      <c r="T49" t="s">
        <v>429</v>
      </c>
      <c r="U49" t="s">
        <v>409</v>
      </c>
      <c r="V49" t="s">
        <v>406</v>
      </c>
      <c r="W49" s="37"/>
    </row>
    <row r="50" spans="1:23" ht="13.8" thickBot="1" x14ac:dyDescent="0.3">
      <c r="A50" s="24">
        <v>49</v>
      </c>
      <c r="B50" s="27" t="s">
        <v>101</v>
      </c>
      <c r="C50" s="35" t="s">
        <v>102</v>
      </c>
      <c r="D50" s="25" t="s">
        <v>23</v>
      </c>
      <c r="E50" s="24" t="s">
        <v>25</v>
      </c>
      <c r="F50" s="24" t="s">
        <v>32</v>
      </c>
      <c r="G50" s="24" t="s">
        <v>26</v>
      </c>
      <c r="H50" s="24" t="s">
        <v>34</v>
      </c>
      <c r="I50" s="26">
        <v>0</v>
      </c>
      <c r="J50" s="26">
        <v>0</v>
      </c>
      <c r="K50" s="26">
        <v>15</v>
      </c>
      <c r="L50" s="24" t="s">
        <v>35</v>
      </c>
      <c r="M50" s="14">
        <f t="shared" si="5"/>
        <v>15.9</v>
      </c>
      <c r="N50" s="14">
        <f t="shared" si="6"/>
        <v>15.9</v>
      </c>
      <c r="O50" s="14">
        <f t="shared" si="7"/>
        <v>16.850000000000001</v>
      </c>
      <c r="P50" s="14">
        <f t="shared" si="8"/>
        <v>0.95</v>
      </c>
      <c r="Q50" s="14">
        <f t="shared" si="9"/>
        <v>15.9</v>
      </c>
      <c r="R50" s="14" t="s">
        <v>29</v>
      </c>
      <c r="S50" s="13" t="s">
        <v>30</v>
      </c>
      <c r="T50" t="s">
        <v>430</v>
      </c>
      <c r="U50" t="s">
        <v>411</v>
      </c>
      <c r="V50" t="s">
        <v>431</v>
      </c>
      <c r="W50" s="37"/>
    </row>
    <row r="51" spans="1:23" ht="13.8" thickBot="1" x14ac:dyDescent="0.3">
      <c r="A51" s="24">
        <v>50</v>
      </c>
      <c r="B51" s="27" t="s">
        <v>192</v>
      </c>
      <c r="C51" s="35" t="s">
        <v>193</v>
      </c>
      <c r="D51" s="25" t="s">
        <v>23</v>
      </c>
      <c r="E51" s="24" t="s">
        <v>45</v>
      </c>
      <c r="F51" s="24" t="s">
        <v>40</v>
      </c>
      <c r="G51" s="24" t="s">
        <v>26</v>
      </c>
      <c r="H51" s="24" t="s">
        <v>34</v>
      </c>
      <c r="I51" s="26">
        <v>1350.5</v>
      </c>
      <c r="J51" s="26">
        <v>300</v>
      </c>
      <c r="K51" s="26">
        <v>0</v>
      </c>
      <c r="L51" s="24"/>
      <c r="M51" s="14">
        <f t="shared" si="5"/>
        <v>0</v>
      </c>
      <c r="N51" s="14">
        <f t="shared" si="6"/>
        <v>1650.5</v>
      </c>
      <c r="O51" s="14">
        <f t="shared" si="7"/>
        <v>1668.5</v>
      </c>
      <c r="P51" s="14">
        <f t="shared" si="8"/>
        <v>18</v>
      </c>
      <c r="Q51" s="14">
        <f t="shared" si="9"/>
        <v>1650.5</v>
      </c>
      <c r="R51" s="14" t="s">
        <v>29</v>
      </c>
      <c r="S51" s="13" t="s">
        <v>30</v>
      </c>
      <c r="T51" t="s">
        <v>432</v>
      </c>
      <c r="U51" t="s">
        <v>396</v>
      </c>
      <c r="V51" t="s">
        <v>422</v>
      </c>
      <c r="W51" s="38"/>
    </row>
    <row r="52" spans="1:23" ht="13.8" thickBot="1" x14ac:dyDescent="0.3">
      <c r="A52" s="24">
        <v>51</v>
      </c>
      <c r="B52" s="27" t="s">
        <v>194</v>
      </c>
      <c r="C52" s="35" t="s">
        <v>195</v>
      </c>
      <c r="D52" s="25" t="s">
        <v>23</v>
      </c>
      <c r="E52" s="24" t="s">
        <v>45</v>
      </c>
      <c r="F52" s="24" t="s">
        <v>40</v>
      </c>
      <c r="G52" s="24" t="s">
        <v>26</v>
      </c>
      <c r="H52" s="24" t="s">
        <v>34</v>
      </c>
      <c r="I52" s="26">
        <v>1350.5</v>
      </c>
      <c r="J52" s="26">
        <v>300</v>
      </c>
      <c r="K52" s="26">
        <v>0</v>
      </c>
      <c r="L52" s="24"/>
      <c r="M52" s="14">
        <f t="shared" si="5"/>
        <v>0</v>
      </c>
      <c r="N52" s="14">
        <f t="shared" si="6"/>
        <v>1650.5</v>
      </c>
      <c r="O52" s="14">
        <f t="shared" si="7"/>
        <v>1668.5</v>
      </c>
      <c r="P52" s="14">
        <f t="shared" si="8"/>
        <v>18</v>
      </c>
      <c r="Q52" s="14">
        <f t="shared" si="9"/>
        <v>1650.5</v>
      </c>
      <c r="R52" s="14" t="s">
        <v>29</v>
      </c>
      <c r="S52" s="13" t="s">
        <v>30</v>
      </c>
      <c r="T52" t="s">
        <v>433</v>
      </c>
      <c r="U52" t="s">
        <v>391</v>
      </c>
      <c r="V52" t="s">
        <v>422</v>
      </c>
      <c r="W52" s="38"/>
    </row>
    <row r="53" spans="1:23" ht="13.8" thickBot="1" x14ac:dyDescent="0.3">
      <c r="A53" s="24">
        <v>52</v>
      </c>
      <c r="B53" s="27" t="s">
        <v>196</v>
      </c>
      <c r="C53" s="35" t="s">
        <v>197</v>
      </c>
      <c r="D53" s="25" t="s">
        <v>23</v>
      </c>
      <c r="E53" s="24" t="s">
        <v>45</v>
      </c>
      <c r="F53" s="24" t="s">
        <v>40</v>
      </c>
      <c r="G53" s="24" t="s">
        <v>26</v>
      </c>
      <c r="H53" s="24" t="s">
        <v>34</v>
      </c>
      <c r="I53" s="26">
        <v>1350.5</v>
      </c>
      <c r="J53" s="26">
        <v>300</v>
      </c>
      <c r="K53" s="26">
        <v>0</v>
      </c>
      <c r="L53" s="24"/>
      <c r="M53" s="14">
        <f t="shared" si="5"/>
        <v>0</v>
      </c>
      <c r="N53" s="14">
        <f t="shared" si="6"/>
        <v>1650.5</v>
      </c>
      <c r="O53" s="14">
        <f t="shared" si="7"/>
        <v>1668.5</v>
      </c>
      <c r="P53" s="14">
        <f t="shared" si="8"/>
        <v>18</v>
      </c>
      <c r="Q53" s="14">
        <f t="shared" si="9"/>
        <v>1650.5</v>
      </c>
      <c r="R53" s="14" t="s">
        <v>29</v>
      </c>
      <c r="S53" s="13" t="s">
        <v>30</v>
      </c>
      <c r="T53" t="s">
        <v>434</v>
      </c>
      <c r="U53" t="s">
        <v>435</v>
      </c>
      <c r="V53" t="s">
        <v>422</v>
      </c>
      <c r="W53" s="38"/>
    </row>
    <row r="54" spans="1:23" ht="13.8" thickBot="1" x14ac:dyDescent="0.3">
      <c r="A54" s="24">
        <v>53</v>
      </c>
      <c r="B54" s="27" t="s">
        <v>198</v>
      </c>
      <c r="C54" s="35" t="s">
        <v>199</v>
      </c>
      <c r="D54" s="25" t="s">
        <v>23</v>
      </c>
      <c r="E54" s="24" t="s">
        <v>25</v>
      </c>
      <c r="F54" s="24" t="s">
        <v>71</v>
      </c>
      <c r="G54" s="24" t="s">
        <v>26</v>
      </c>
      <c r="H54" s="24" t="s">
        <v>34</v>
      </c>
      <c r="I54" s="24">
        <v>256.14</v>
      </c>
      <c r="J54" s="26">
        <v>100</v>
      </c>
      <c r="K54" s="26">
        <v>0</v>
      </c>
      <c r="L54" s="24"/>
      <c r="M54" s="14">
        <f t="shared" si="5"/>
        <v>0</v>
      </c>
      <c r="N54" s="14">
        <f t="shared" si="6"/>
        <v>356.14</v>
      </c>
      <c r="O54" s="14">
        <f t="shared" si="7"/>
        <v>362.14</v>
      </c>
      <c r="P54" s="14">
        <f t="shared" si="8"/>
        <v>6</v>
      </c>
      <c r="Q54" s="14">
        <f t="shared" si="9"/>
        <v>356.14</v>
      </c>
      <c r="R54" s="14" t="s">
        <v>29</v>
      </c>
      <c r="S54" s="13" t="s">
        <v>30</v>
      </c>
      <c r="T54" t="s">
        <v>436</v>
      </c>
      <c r="U54" t="s">
        <v>437</v>
      </c>
      <c r="V54" t="s">
        <v>375</v>
      </c>
      <c r="W54" s="38" t="s">
        <v>364</v>
      </c>
    </row>
    <row r="55" spans="1:23" ht="13.8" thickBot="1" x14ac:dyDescent="0.3">
      <c r="A55" s="24">
        <v>54</v>
      </c>
      <c r="B55" s="27" t="s">
        <v>200</v>
      </c>
      <c r="C55" s="35" t="s">
        <v>201</v>
      </c>
      <c r="D55" s="25" t="s">
        <v>23</v>
      </c>
      <c r="E55" s="24" t="s">
        <v>25</v>
      </c>
      <c r="F55" s="24" t="s">
        <v>71</v>
      </c>
      <c r="G55" s="24" t="s">
        <v>26</v>
      </c>
      <c r="H55" s="24" t="s">
        <v>34</v>
      </c>
      <c r="I55" s="24">
        <v>256.14</v>
      </c>
      <c r="J55" s="26">
        <v>100</v>
      </c>
      <c r="K55" s="26">
        <v>0</v>
      </c>
      <c r="L55" s="24"/>
      <c r="M55" s="14">
        <f t="shared" si="5"/>
        <v>0</v>
      </c>
      <c r="N55" s="14">
        <f t="shared" si="6"/>
        <v>356.14</v>
      </c>
      <c r="O55" s="14">
        <f t="shared" si="7"/>
        <v>362.14</v>
      </c>
      <c r="P55" s="14">
        <f t="shared" si="8"/>
        <v>6</v>
      </c>
      <c r="Q55" s="14">
        <f t="shared" si="9"/>
        <v>356.14</v>
      </c>
      <c r="R55" s="14" t="s">
        <v>29</v>
      </c>
      <c r="S55" s="13" t="s">
        <v>30</v>
      </c>
      <c r="T55" t="s">
        <v>438</v>
      </c>
      <c r="U55" t="s">
        <v>377</v>
      </c>
      <c r="V55" t="s">
        <v>375</v>
      </c>
      <c r="W55" s="38" t="s">
        <v>364</v>
      </c>
    </row>
    <row r="56" spans="1:23" ht="13.8" thickBot="1" x14ac:dyDescent="0.3">
      <c r="A56" s="24">
        <v>55</v>
      </c>
      <c r="B56" s="27" t="s">
        <v>61</v>
      </c>
      <c r="C56" s="35" t="s">
        <v>202</v>
      </c>
      <c r="D56" s="25" t="s">
        <v>23</v>
      </c>
      <c r="E56" s="24" t="s">
        <v>25</v>
      </c>
      <c r="F56" s="24" t="s">
        <v>71</v>
      </c>
      <c r="G56" s="24" t="s">
        <v>26</v>
      </c>
      <c r="H56" s="24" t="s">
        <v>34</v>
      </c>
      <c r="I56" s="24">
        <v>255.29</v>
      </c>
      <c r="J56" s="26">
        <v>100</v>
      </c>
      <c r="K56" s="26">
        <v>0</v>
      </c>
      <c r="L56" s="24"/>
      <c r="M56" s="14">
        <f t="shared" si="5"/>
        <v>0</v>
      </c>
      <c r="N56" s="14">
        <f t="shared" si="6"/>
        <v>355.29</v>
      </c>
      <c r="O56" s="14">
        <f t="shared" si="7"/>
        <v>361.29</v>
      </c>
      <c r="P56" s="14">
        <f t="shared" si="8"/>
        <v>6</v>
      </c>
      <c r="Q56" s="14">
        <f t="shared" si="9"/>
        <v>355.29</v>
      </c>
      <c r="R56" s="14" t="s">
        <v>29</v>
      </c>
      <c r="S56" s="13" t="s">
        <v>30</v>
      </c>
      <c r="T56" t="s">
        <v>439</v>
      </c>
      <c r="U56" t="s">
        <v>377</v>
      </c>
      <c r="V56" t="s">
        <v>375</v>
      </c>
      <c r="W56" s="38" t="s">
        <v>364</v>
      </c>
    </row>
    <row r="57" spans="1:23" ht="13.8" thickBot="1" x14ac:dyDescent="0.3">
      <c r="A57" s="24">
        <v>56</v>
      </c>
      <c r="B57" s="27" t="s">
        <v>203</v>
      </c>
      <c r="C57" s="35" t="s">
        <v>204</v>
      </c>
      <c r="D57" s="25" t="s">
        <v>23</v>
      </c>
      <c r="E57" s="24" t="s">
        <v>25</v>
      </c>
      <c r="F57" s="24" t="s">
        <v>71</v>
      </c>
      <c r="G57" s="24" t="s">
        <v>26</v>
      </c>
      <c r="H57" s="24" t="s">
        <v>34</v>
      </c>
      <c r="I57" s="24">
        <v>256.14</v>
      </c>
      <c r="J57" s="26">
        <v>100</v>
      </c>
      <c r="K57" s="26">
        <v>0</v>
      </c>
      <c r="L57" s="24"/>
      <c r="M57" s="14">
        <f t="shared" si="5"/>
        <v>0</v>
      </c>
      <c r="N57" s="14">
        <f t="shared" si="6"/>
        <v>356.14</v>
      </c>
      <c r="O57" s="14">
        <f t="shared" si="7"/>
        <v>362.14</v>
      </c>
      <c r="P57" s="14">
        <f t="shared" si="8"/>
        <v>6</v>
      </c>
      <c r="Q57" s="14">
        <f t="shared" si="9"/>
        <v>356.14</v>
      </c>
      <c r="R57" s="14" t="s">
        <v>29</v>
      </c>
      <c r="S57" s="13" t="s">
        <v>30</v>
      </c>
      <c r="T57" t="s">
        <v>440</v>
      </c>
      <c r="U57" t="s">
        <v>396</v>
      </c>
      <c r="V57" t="s">
        <v>375</v>
      </c>
      <c r="W57" s="38" t="s">
        <v>364</v>
      </c>
    </row>
    <row r="58" spans="1:23" ht="13.8" thickBot="1" x14ac:dyDescent="0.3">
      <c r="A58" s="24">
        <v>57</v>
      </c>
      <c r="B58" s="23" t="s">
        <v>205</v>
      </c>
      <c r="C58" s="35" t="s">
        <v>206</v>
      </c>
      <c r="D58" s="25" t="s">
        <v>23</v>
      </c>
      <c r="E58" s="24" t="s">
        <v>25</v>
      </c>
      <c r="F58" s="24" t="s">
        <v>71</v>
      </c>
      <c r="G58" s="24" t="s">
        <v>26</v>
      </c>
      <c r="H58" s="24" t="s">
        <v>34</v>
      </c>
      <c r="I58" s="24">
        <v>255.06</v>
      </c>
      <c r="J58" s="26">
        <v>100</v>
      </c>
      <c r="K58" s="26">
        <v>0</v>
      </c>
      <c r="L58" s="24"/>
      <c r="M58" s="14">
        <f t="shared" si="5"/>
        <v>0</v>
      </c>
      <c r="N58" s="14">
        <f t="shared" si="6"/>
        <v>355.06</v>
      </c>
      <c r="O58" s="14">
        <f t="shared" si="7"/>
        <v>361.06</v>
      </c>
      <c r="P58" s="14">
        <f t="shared" si="8"/>
        <v>6</v>
      </c>
      <c r="Q58" s="14">
        <f t="shared" si="9"/>
        <v>355.06</v>
      </c>
      <c r="R58" s="14" t="s">
        <v>29</v>
      </c>
      <c r="S58" s="13" t="s">
        <v>30</v>
      </c>
      <c r="T58" t="s">
        <v>441</v>
      </c>
      <c r="U58" t="s">
        <v>377</v>
      </c>
      <c r="V58" t="s">
        <v>375</v>
      </c>
      <c r="W58" s="38" t="s">
        <v>364</v>
      </c>
    </row>
    <row r="59" spans="1:23" ht="13.8" thickBot="1" x14ac:dyDescent="0.3">
      <c r="A59" s="24">
        <v>58</v>
      </c>
      <c r="B59" s="23" t="s">
        <v>207</v>
      </c>
      <c r="C59" s="35" t="s">
        <v>208</v>
      </c>
      <c r="D59" s="25" t="s">
        <v>23</v>
      </c>
      <c r="E59" s="24" t="s">
        <v>25</v>
      </c>
      <c r="F59" s="24" t="s">
        <v>71</v>
      </c>
      <c r="G59" s="24" t="s">
        <v>26</v>
      </c>
      <c r="H59" s="24" t="s">
        <v>34</v>
      </c>
      <c r="I59" s="24">
        <v>255.06</v>
      </c>
      <c r="J59" s="26">
        <v>100</v>
      </c>
      <c r="K59" s="26">
        <v>0</v>
      </c>
      <c r="L59" s="24"/>
      <c r="M59" s="14">
        <f t="shared" si="5"/>
        <v>0</v>
      </c>
      <c r="N59" s="14">
        <f t="shared" si="6"/>
        <v>355.06</v>
      </c>
      <c r="O59" s="14">
        <f t="shared" si="7"/>
        <v>361.06</v>
      </c>
      <c r="P59" s="14">
        <f t="shared" si="8"/>
        <v>6</v>
      </c>
      <c r="Q59" s="14">
        <f t="shared" si="9"/>
        <v>355.06</v>
      </c>
      <c r="R59" s="14" t="s">
        <v>29</v>
      </c>
      <c r="S59" s="13" t="s">
        <v>30</v>
      </c>
      <c r="T59" t="s">
        <v>442</v>
      </c>
      <c r="U59" t="s">
        <v>396</v>
      </c>
      <c r="V59" t="s">
        <v>375</v>
      </c>
      <c r="W59" s="38" t="s">
        <v>364</v>
      </c>
    </row>
    <row r="60" spans="1:23" ht="13.8" thickBot="1" x14ac:dyDescent="0.3">
      <c r="A60" s="24">
        <v>59</v>
      </c>
      <c r="B60" s="23" t="s">
        <v>209</v>
      </c>
      <c r="C60" s="35" t="s">
        <v>210</v>
      </c>
      <c r="D60" s="25" t="s">
        <v>23</v>
      </c>
      <c r="E60" s="24" t="s">
        <v>25</v>
      </c>
      <c r="F60" s="24" t="s">
        <v>71</v>
      </c>
      <c r="G60" s="24" t="s">
        <v>26</v>
      </c>
      <c r="H60" s="24" t="s">
        <v>34</v>
      </c>
      <c r="I60" s="24">
        <v>255.58</v>
      </c>
      <c r="J60" s="26">
        <v>100</v>
      </c>
      <c r="K60" s="26">
        <v>0</v>
      </c>
      <c r="L60" s="24"/>
      <c r="M60" s="14">
        <f t="shared" si="5"/>
        <v>0</v>
      </c>
      <c r="N60" s="14">
        <f t="shared" si="6"/>
        <v>355.58</v>
      </c>
      <c r="O60" s="14">
        <f t="shared" si="7"/>
        <v>361.58</v>
      </c>
      <c r="P60" s="14">
        <f t="shared" si="8"/>
        <v>6</v>
      </c>
      <c r="Q60" s="14">
        <f t="shared" si="9"/>
        <v>355.58</v>
      </c>
      <c r="R60" s="14" t="s">
        <v>29</v>
      </c>
      <c r="S60" s="13" t="s">
        <v>30</v>
      </c>
      <c r="T60" t="s">
        <v>443</v>
      </c>
      <c r="U60" t="s">
        <v>416</v>
      </c>
      <c r="V60" t="s">
        <v>375</v>
      </c>
      <c r="W60" s="38" t="s">
        <v>364</v>
      </c>
    </row>
    <row r="61" spans="1:23" ht="13.8" thickBot="1" x14ac:dyDescent="0.3">
      <c r="A61" s="24">
        <v>60</v>
      </c>
      <c r="B61" s="27" t="s">
        <v>211</v>
      </c>
      <c r="C61" s="35" t="s">
        <v>212</v>
      </c>
      <c r="D61" s="25" t="s">
        <v>23</v>
      </c>
      <c r="E61" s="24" t="s">
        <v>45</v>
      </c>
      <c r="F61" s="24" t="s">
        <v>40</v>
      </c>
      <c r="G61" s="24" t="s">
        <v>26</v>
      </c>
      <c r="H61" s="24" t="s">
        <v>34</v>
      </c>
      <c r="I61" s="26">
        <v>1350.5</v>
      </c>
      <c r="J61" s="26">
        <v>300</v>
      </c>
      <c r="K61" s="26">
        <v>0</v>
      </c>
      <c r="L61" s="24"/>
      <c r="M61" s="14">
        <f t="shared" si="5"/>
        <v>0</v>
      </c>
      <c r="N61" s="14">
        <f t="shared" si="6"/>
        <v>1650.5</v>
      </c>
      <c r="O61" s="14">
        <f t="shared" si="7"/>
        <v>1668.5</v>
      </c>
      <c r="P61" s="14">
        <f t="shared" si="8"/>
        <v>18</v>
      </c>
      <c r="Q61" s="14">
        <f t="shared" si="9"/>
        <v>1650.5</v>
      </c>
      <c r="R61" s="14" t="s">
        <v>29</v>
      </c>
      <c r="S61" s="13" t="s">
        <v>30</v>
      </c>
      <c r="T61" t="s">
        <v>444</v>
      </c>
      <c r="U61" t="s">
        <v>377</v>
      </c>
      <c r="V61" t="s">
        <v>422</v>
      </c>
      <c r="W61" s="38"/>
    </row>
    <row r="62" spans="1:23" ht="13.8" thickBot="1" x14ac:dyDescent="0.3">
      <c r="A62" s="24">
        <v>61</v>
      </c>
      <c r="B62" s="27" t="s">
        <v>213</v>
      </c>
      <c r="C62" s="35" t="s">
        <v>214</v>
      </c>
      <c r="D62" s="25" t="s">
        <v>23</v>
      </c>
      <c r="E62" s="24" t="s">
        <v>25</v>
      </c>
      <c r="F62" s="24" t="s">
        <v>40</v>
      </c>
      <c r="G62" s="24" t="s">
        <v>26</v>
      </c>
      <c r="H62" s="24" t="s">
        <v>34</v>
      </c>
      <c r="I62" s="26">
        <v>1350.5</v>
      </c>
      <c r="J62" s="26">
        <v>300</v>
      </c>
      <c r="K62" s="26">
        <v>0</v>
      </c>
      <c r="L62" s="24"/>
      <c r="M62" s="14">
        <f t="shared" si="5"/>
        <v>0</v>
      </c>
      <c r="N62" s="14">
        <f t="shared" si="6"/>
        <v>1650.5</v>
      </c>
      <c r="O62" s="14">
        <f t="shared" si="7"/>
        <v>1668.5</v>
      </c>
      <c r="P62" s="14">
        <f t="shared" si="8"/>
        <v>18</v>
      </c>
      <c r="Q62" s="14">
        <f t="shared" si="9"/>
        <v>1650.5</v>
      </c>
      <c r="R62" s="14" t="s">
        <v>29</v>
      </c>
      <c r="S62" s="13" t="s">
        <v>30</v>
      </c>
      <c r="T62" t="s">
        <v>445</v>
      </c>
      <c r="U62" t="s">
        <v>372</v>
      </c>
      <c r="V62" t="s">
        <v>422</v>
      </c>
      <c r="W62" s="38"/>
    </row>
    <row r="63" spans="1:23" ht="13.8" thickBot="1" x14ac:dyDescent="0.3">
      <c r="A63" s="24">
        <v>62</v>
      </c>
      <c r="B63" s="23" t="s">
        <v>215</v>
      </c>
      <c r="C63" s="35" t="s">
        <v>216</v>
      </c>
      <c r="D63" s="25" t="s">
        <v>23</v>
      </c>
      <c r="E63" s="24" t="s">
        <v>25</v>
      </c>
      <c r="F63" s="24" t="s">
        <v>71</v>
      </c>
      <c r="G63" s="24" t="s">
        <v>26</v>
      </c>
      <c r="H63" s="24" t="s">
        <v>34</v>
      </c>
      <c r="I63" s="24">
        <v>255.58</v>
      </c>
      <c r="J63" s="26">
        <v>100</v>
      </c>
      <c r="K63" s="26">
        <v>0</v>
      </c>
      <c r="L63" s="24"/>
      <c r="M63" s="14">
        <f t="shared" si="5"/>
        <v>0</v>
      </c>
      <c r="N63" s="14">
        <f t="shared" si="6"/>
        <v>355.58</v>
      </c>
      <c r="O63" s="14">
        <f t="shared" si="7"/>
        <v>361.58</v>
      </c>
      <c r="P63" s="14">
        <f t="shared" si="8"/>
        <v>6</v>
      </c>
      <c r="Q63" s="14">
        <f t="shared" si="9"/>
        <v>355.58</v>
      </c>
      <c r="R63" s="14" t="s">
        <v>29</v>
      </c>
      <c r="S63" s="13" t="s">
        <v>30</v>
      </c>
      <c r="T63" t="s">
        <v>446</v>
      </c>
      <c r="U63" t="s">
        <v>377</v>
      </c>
      <c r="V63" t="s">
        <v>366</v>
      </c>
      <c r="W63" s="37"/>
    </row>
    <row r="64" spans="1:23" ht="13.8" thickBot="1" x14ac:dyDescent="0.3">
      <c r="A64" s="24">
        <v>63</v>
      </c>
      <c r="B64" s="23" t="s">
        <v>217</v>
      </c>
      <c r="C64" s="35" t="s">
        <v>218</v>
      </c>
      <c r="D64" s="25" t="s">
        <v>23</v>
      </c>
      <c r="E64" s="24" t="s">
        <v>25</v>
      </c>
      <c r="F64" s="24" t="s">
        <v>71</v>
      </c>
      <c r="G64" s="24" t="s">
        <v>26</v>
      </c>
      <c r="H64" s="24" t="s">
        <v>34</v>
      </c>
      <c r="I64" s="24">
        <v>255.06</v>
      </c>
      <c r="J64" s="26">
        <v>100</v>
      </c>
      <c r="K64" s="26">
        <v>0</v>
      </c>
      <c r="L64" s="24"/>
      <c r="M64" s="14">
        <f t="shared" si="5"/>
        <v>0</v>
      </c>
      <c r="N64" s="14">
        <f t="shared" si="6"/>
        <v>355.06</v>
      </c>
      <c r="O64" s="14">
        <f t="shared" si="7"/>
        <v>361.06</v>
      </c>
      <c r="P64" s="14">
        <f t="shared" si="8"/>
        <v>6</v>
      </c>
      <c r="Q64" s="14">
        <f t="shared" si="9"/>
        <v>355.06</v>
      </c>
      <c r="R64" s="14" t="s">
        <v>29</v>
      </c>
      <c r="S64" s="13" t="s">
        <v>30</v>
      </c>
      <c r="T64" t="s">
        <v>447</v>
      </c>
      <c r="U64" t="s">
        <v>554</v>
      </c>
      <c r="V64" t="s">
        <v>375</v>
      </c>
      <c r="W64" s="38" t="s">
        <v>364</v>
      </c>
    </row>
    <row r="65" spans="1:23" ht="13.8" thickBot="1" x14ac:dyDescent="0.3">
      <c r="A65" s="24">
        <v>64</v>
      </c>
      <c r="B65" s="23" t="s">
        <v>219</v>
      </c>
      <c r="C65" s="35" t="s">
        <v>220</v>
      </c>
      <c r="D65" s="25" t="s">
        <v>23</v>
      </c>
      <c r="E65" s="24" t="s">
        <v>25</v>
      </c>
      <c r="F65" s="24" t="s">
        <v>71</v>
      </c>
      <c r="G65" s="24" t="s">
        <v>26</v>
      </c>
      <c r="H65" s="24" t="s">
        <v>34</v>
      </c>
      <c r="I65" s="24">
        <v>254.48</v>
      </c>
      <c r="J65" s="26">
        <v>100</v>
      </c>
      <c r="K65" s="26">
        <v>0</v>
      </c>
      <c r="L65" s="24"/>
      <c r="M65" s="14">
        <f t="shared" si="5"/>
        <v>0</v>
      </c>
      <c r="N65" s="14">
        <f t="shared" si="6"/>
        <v>354.48</v>
      </c>
      <c r="O65" s="14">
        <f t="shared" si="7"/>
        <v>360.48</v>
      </c>
      <c r="P65" s="14">
        <f t="shared" si="8"/>
        <v>6</v>
      </c>
      <c r="Q65" s="14">
        <f t="shared" si="9"/>
        <v>354.48</v>
      </c>
      <c r="R65" s="14" t="s">
        <v>29</v>
      </c>
      <c r="S65" s="13" t="s">
        <v>30</v>
      </c>
      <c r="T65" t="s">
        <v>448</v>
      </c>
      <c r="U65" t="s">
        <v>426</v>
      </c>
      <c r="V65" t="s">
        <v>366</v>
      </c>
      <c r="W65" s="38"/>
    </row>
    <row r="66" spans="1:23" ht="13.8" thickBot="1" x14ac:dyDescent="0.3">
      <c r="A66" s="24">
        <v>65</v>
      </c>
      <c r="B66" s="23" t="s">
        <v>221</v>
      </c>
      <c r="C66" s="35" t="s">
        <v>222</v>
      </c>
      <c r="D66" s="25" t="s">
        <v>23</v>
      </c>
      <c r="E66" s="24" t="s">
        <v>25</v>
      </c>
      <c r="F66" s="24" t="s">
        <v>71</v>
      </c>
      <c r="G66" s="24" t="s">
        <v>26</v>
      </c>
      <c r="H66" s="24" t="s">
        <v>34</v>
      </c>
      <c r="I66" s="26">
        <v>255</v>
      </c>
      <c r="J66" s="26">
        <v>100</v>
      </c>
      <c r="K66" s="26">
        <v>0</v>
      </c>
      <c r="L66" s="24"/>
      <c r="M66" s="14">
        <f t="shared" ref="M66:M97" si="10">K66*1.06</f>
        <v>0</v>
      </c>
      <c r="N66" s="14">
        <f t="shared" ref="N66:N97" si="11">I66+J66+M66</f>
        <v>355</v>
      </c>
      <c r="O66" s="14">
        <f t="shared" ref="O66:O97" si="12">I66+(J66+M66)*1.06</f>
        <v>361</v>
      </c>
      <c r="P66" s="14">
        <f t="shared" ref="P66:P97" si="13">(M66+J66)*0.06</f>
        <v>6</v>
      </c>
      <c r="Q66" s="14">
        <f t="shared" ref="Q66:Q97" si="14">O66-P66</f>
        <v>355</v>
      </c>
      <c r="R66" s="14" t="s">
        <v>29</v>
      </c>
      <c r="S66" s="13" t="s">
        <v>30</v>
      </c>
      <c r="T66" t="s">
        <v>449</v>
      </c>
      <c r="U66" t="s">
        <v>374</v>
      </c>
      <c r="V66" t="s">
        <v>375</v>
      </c>
      <c r="W66" s="38" t="s">
        <v>364</v>
      </c>
    </row>
    <row r="67" spans="1:23" ht="13.8" thickBot="1" x14ac:dyDescent="0.3">
      <c r="A67" s="24">
        <v>66</v>
      </c>
      <c r="B67" s="23" t="s">
        <v>223</v>
      </c>
      <c r="C67" s="35" t="s">
        <v>224</v>
      </c>
      <c r="D67" s="25" t="s">
        <v>23</v>
      </c>
      <c r="E67" s="24" t="s">
        <v>25</v>
      </c>
      <c r="F67" s="24" t="s">
        <v>71</v>
      </c>
      <c r="G67" s="24" t="s">
        <v>26</v>
      </c>
      <c r="H67" s="24" t="s">
        <v>34</v>
      </c>
      <c r="I67" s="26">
        <v>255</v>
      </c>
      <c r="J67" s="26">
        <v>100</v>
      </c>
      <c r="K67" s="26">
        <v>0</v>
      </c>
      <c r="L67" s="24"/>
      <c r="M67" s="14">
        <f t="shared" si="10"/>
        <v>0</v>
      </c>
      <c r="N67" s="14">
        <f t="shared" si="11"/>
        <v>355</v>
      </c>
      <c r="O67" s="14">
        <f t="shared" si="12"/>
        <v>361</v>
      </c>
      <c r="P67" s="14">
        <f t="shared" si="13"/>
        <v>6</v>
      </c>
      <c r="Q67" s="14">
        <f t="shared" si="14"/>
        <v>355</v>
      </c>
      <c r="R67" s="14" t="s">
        <v>29</v>
      </c>
      <c r="S67" s="13" t="s">
        <v>30</v>
      </c>
      <c r="T67" t="s">
        <v>450</v>
      </c>
      <c r="U67" t="s">
        <v>396</v>
      </c>
      <c r="V67" t="s">
        <v>375</v>
      </c>
      <c r="W67" s="38" t="s">
        <v>364</v>
      </c>
    </row>
    <row r="68" spans="1:23" ht="13.8" thickBot="1" x14ac:dyDescent="0.3">
      <c r="A68" s="24">
        <v>67</v>
      </c>
      <c r="B68" s="27" t="s">
        <v>225</v>
      </c>
      <c r="C68" s="35" t="s">
        <v>226</v>
      </c>
      <c r="D68" s="25" t="s">
        <v>23</v>
      </c>
      <c r="E68" s="24" t="s">
        <v>25</v>
      </c>
      <c r="F68" s="24" t="s">
        <v>40</v>
      </c>
      <c r="G68" s="24" t="s">
        <v>26</v>
      </c>
      <c r="H68" s="24" t="s">
        <v>34</v>
      </c>
      <c r="I68" s="26">
        <v>1387.5</v>
      </c>
      <c r="J68" s="26">
        <v>300</v>
      </c>
      <c r="K68" s="26">
        <v>0</v>
      </c>
      <c r="L68" s="24"/>
      <c r="M68" s="14">
        <f t="shared" si="10"/>
        <v>0</v>
      </c>
      <c r="N68" s="14">
        <f t="shared" si="11"/>
        <v>1687.5</v>
      </c>
      <c r="O68" s="14">
        <f t="shared" si="12"/>
        <v>1705.5</v>
      </c>
      <c r="P68" s="14">
        <f t="shared" si="13"/>
        <v>18</v>
      </c>
      <c r="Q68" s="14">
        <f t="shared" si="14"/>
        <v>1687.5</v>
      </c>
      <c r="R68" s="14" t="s">
        <v>29</v>
      </c>
      <c r="S68" s="13" t="s">
        <v>30</v>
      </c>
      <c r="T68" t="s">
        <v>451</v>
      </c>
      <c r="U68" t="s">
        <v>452</v>
      </c>
      <c r="V68" t="s">
        <v>422</v>
      </c>
      <c r="W68" s="38"/>
    </row>
    <row r="69" spans="1:23" ht="13.8" thickBot="1" x14ac:dyDescent="0.3">
      <c r="A69" s="24">
        <v>68</v>
      </c>
      <c r="B69" s="27" t="s">
        <v>70</v>
      </c>
      <c r="C69" s="35" t="s">
        <v>227</v>
      </c>
      <c r="D69" s="25" t="s">
        <v>23</v>
      </c>
      <c r="E69" s="24" t="s">
        <v>25</v>
      </c>
      <c r="F69" s="24" t="s">
        <v>40</v>
      </c>
      <c r="G69" s="24" t="s">
        <v>26</v>
      </c>
      <c r="H69" s="24" t="s">
        <v>34</v>
      </c>
      <c r="I69" s="26">
        <v>1387.5</v>
      </c>
      <c r="J69" s="26">
        <v>300</v>
      </c>
      <c r="K69" s="26">
        <v>0</v>
      </c>
      <c r="L69" s="24"/>
      <c r="M69" s="14">
        <f t="shared" si="10"/>
        <v>0</v>
      </c>
      <c r="N69" s="14">
        <f t="shared" si="11"/>
        <v>1687.5</v>
      </c>
      <c r="O69" s="14">
        <f t="shared" si="12"/>
        <v>1705.5</v>
      </c>
      <c r="P69" s="14">
        <f t="shared" si="13"/>
        <v>18</v>
      </c>
      <c r="Q69" s="14">
        <f t="shared" si="14"/>
        <v>1687.5</v>
      </c>
      <c r="R69" s="14" t="s">
        <v>29</v>
      </c>
      <c r="S69" s="13" t="s">
        <v>30</v>
      </c>
      <c r="T69" t="s">
        <v>453</v>
      </c>
      <c r="U69" t="s">
        <v>391</v>
      </c>
      <c r="V69" t="s">
        <v>422</v>
      </c>
      <c r="W69" s="38"/>
    </row>
    <row r="70" spans="1:23" ht="13.8" thickBot="1" x14ac:dyDescent="0.3">
      <c r="A70" s="24">
        <v>69</v>
      </c>
      <c r="B70" s="23" t="s">
        <v>57</v>
      </c>
      <c r="C70" s="35" t="s">
        <v>228</v>
      </c>
      <c r="D70" s="25" t="s">
        <v>23</v>
      </c>
      <c r="E70" s="24" t="s">
        <v>25</v>
      </c>
      <c r="F70" s="24" t="s">
        <v>71</v>
      </c>
      <c r="G70" s="24" t="s">
        <v>26</v>
      </c>
      <c r="H70" s="24" t="s">
        <v>34</v>
      </c>
      <c r="I70" s="26">
        <v>255</v>
      </c>
      <c r="J70" s="26">
        <v>100</v>
      </c>
      <c r="K70" s="26">
        <v>0</v>
      </c>
      <c r="L70" s="24"/>
      <c r="M70" s="14">
        <f t="shared" si="10"/>
        <v>0</v>
      </c>
      <c r="N70" s="14">
        <f t="shared" si="11"/>
        <v>355</v>
      </c>
      <c r="O70" s="14">
        <f t="shared" si="12"/>
        <v>361</v>
      </c>
      <c r="P70" s="14">
        <f t="shared" si="13"/>
        <v>6</v>
      </c>
      <c r="Q70" s="14">
        <f t="shared" si="14"/>
        <v>355</v>
      </c>
      <c r="R70" s="14" t="s">
        <v>29</v>
      </c>
      <c r="S70" s="13" t="s">
        <v>30</v>
      </c>
      <c r="T70" t="s">
        <v>454</v>
      </c>
      <c r="U70" t="s">
        <v>381</v>
      </c>
      <c r="V70" t="s">
        <v>375</v>
      </c>
      <c r="W70" s="37"/>
    </row>
    <row r="71" spans="1:23" ht="13.8" thickBot="1" x14ac:dyDescent="0.3">
      <c r="A71" s="24">
        <v>70</v>
      </c>
      <c r="B71" s="27" t="s">
        <v>229</v>
      </c>
      <c r="C71" s="35" t="s">
        <v>230</v>
      </c>
      <c r="D71" s="25" t="s">
        <v>23</v>
      </c>
      <c r="E71" s="24" t="s">
        <v>25</v>
      </c>
      <c r="F71" s="24" t="s">
        <v>40</v>
      </c>
      <c r="G71" s="24" t="s">
        <v>26</v>
      </c>
      <c r="H71" s="24" t="s">
        <v>34</v>
      </c>
      <c r="I71" s="26">
        <v>1387.5</v>
      </c>
      <c r="J71" s="26">
        <v>300</v>
      </c>
      <c r="K71" s="26">
        <v>0</v>
      </c>
      <c r="L71" s="24"/>
      <c r="M71" s="14">
        <f t="shared" si="10"/>
        <v>0</v>
      </c>
      <c r="N71" s="14">
        <f t="shared" si="11"/>
        <v>1687.5</v>
      </c>
      <c r="O71" s="14">
        <f t="shared" si="12"/>
        <v>1705.5</v>
      </c>
      <c r="P71" s="14">
        <f t="shared" si="13"/>
        <v>18</v>
      </c>
      <c r="Q71" s="14">
        <f t="shared" si="14"/>
        <v>1687.5</v>
      </c>
      <c r="R71" s="14" t="s">
        <v>29</v>
      </c>
      <c r="S71" s="13" t="s">
        <v>30</v>
      </c>
      <c r="T71" t="s">
        <v>455</v>
      </c>
      <c r="U71" t="s">
        <v>456</v>
      </c>
      <c r="V71" t="s">
        <v>422</v>
      </c>
      <c r="W71" s="38"/>
    </row>
    <row r="72" spans="1:23" ht="13.8" thickBot="1" x14ac:dyDescent="0.3">
      <c r="A72" s="24">
        <v>71</v>
      </c>
      <c r="B72" s="27" t="s">
        <v>75</v>
      </c>
      <c r="C72" s="35" t="s">
        <v>76</v>
      </c>
      <c r="D72" s="25" t="s">
        <v>23</v>
      </c>
      <c r="E72" s="24" t="s">
        <v>25</v>
      </c>
      <c r="F72" s="24" t="s">
        <v>94</v>
      </c>
      <c r="G72" s="24" t="s">
        <v>26</v>
      </c>
      <c r="H72" s="24" t="s">
        <v>34</v>
      </c>
      <c r="I72" s="26">
        <v>0</v>
      </c>
      <c r="J72" s="26">
        <v>100</v>
      </c>
      <c r="K72" s="26">
        <v>26</v>
      </c>
      <c r="L72" s="24" t="s">
        <v>231</v>
      </c>
      <c r="M72" s="14">
        <f t="shared" si="10"/>
        <v>27.56</v>
      </c>
      <c r="N72" s="14">
        <f t="shared" si="11"/>
        <v>127.56</v>
      </c>
      <c r="O72" s="14">
        <f t="shared" si="12"/>
        <v>135.21</v>
      </c>
      <c r="P72" s="14">
        <f t="shared" si="13"/>
        <v>7.65</v>
      </c>
      <c r="Q72" s="14">
        <f t="shared" si="14"/>
        <v>127.56</v>
      </c>
      <c r="R72" s="14" t="s">
        <v>29</v>
      </c>
      <c r="S72" s="13" t="s">
        <v>30</v>
      </c>
      <c r="T72" t="s">
        <v>457</v>
      </c>
      <c r="U72" t="s">
        <v>372</v>
      </c>
      <c r="V72" t="s">
        <v>422</v>
      </c>
      <c r="W72" s="37" t="s">
        <v>544</v>
      </c>
    </row>
    <row r="73" spans="1:23" ht="13.8" thickBot="1" x14ac:dyDescent="0.3">
      <c r="A73" s="24">
        <v>72</v>
      </c>
      <c r="B73" s="23" t="s">
        <v>232</v>
      </c>
      <c r="C73" s="35" t="s">
        <v>233</v>
      </c>
      <c r="D73" s="25" t="s">
        <v>23</v>
      </c>
      <c r="E73" s="24" t="s">
        <v>25</v>
      </c>
      <c r="F73" s="24" t="s">
        <v>71</v>
      </c>
      <c r="G73" s="24" t="s">
        <v>26</v>
      </c>
      <c r="H73" s="24" t="s">
        <v>34</v>
      </c>
      <c r="I73" s="26">
        <v>255</v>
      </c>
      <c r="J73" s="26">
        <v>100</v>
      </c>
      <c r="K73" s="26">
        <v>0</v>
      </c>
      <c r="L73" s="24"/>
      <c r="M73" s="14">
        <f t="shared" si="10"/>
        <v>0</v>
      </c>
      <c r="N73" s="14">
        <f t="shared" si="11"/>
        <v>355</v>
      </c>
      <c r="O73" s="14">
        <f t="shared" si="12"/>
        <v>361</v>
      </c>
      <c r="P73" s="14">
        <f t="shared" si="13"/>
        <v>6</v>
      </c>
      <c r="Q73" s="14">
        <f t="shared" si="14"/>
        <v>355</v>
      </c>
      <c r="R73" s="14" t="s">
        <v>29</v>
      </c>
      <c r="S73" s="13" t="s">
        <v>30</v>
      </c>
      <c r="T73" t="s">
        <v>458</v>
      </c>
      <c r="U73" t="s">
        <v>372</v>
      </c>
      <c r="V73" t="s">
        <v>375</v>
      </c>
      <c r="W73" s="38" t="s">
        <v>364</v>
      </c>
    </row>
    <row r="74" spans="1:23" ht="13.8" thickBot="1" x14ac:dyDescent="0.3">
      <c r="A74" s="24">
        <v>73</v>
      </c>
      <c r="B74" s="23" t="s">
        <v>234</v>
      </c>
      <c r="C74" s="35" t="s">
        <v>235</v>
      </c>
      <c r="D74" s="25" t="s">
        <v>23</v>
      </c>
      <c r="E74" s="24" t="s">
        <v>25</v>
      </c>
      <c r="F74" s="24" t="s">
        <v>71</v>
      </c>
      <c r="G74" s="24" t="s">
        <v>26</v>
      </c>
      <c r="H74" s="24" t="s">
        <v>34</v>
      </c>
      <c r="I74" s="26">
        <v>255</v>
      </c>
      <c r="J74" s="26">
        <v>100</v>
      </c>
      <c r="K74" s="26">
        <v>0</v>
      </c>
      <c r="L74" s="24"/>
      <c r="M74" s="14">
        <f t="shared" si="10"/>
        <v>0</v>
      </c>
      <c r="N74" s="14">
        <f t="shared" si="11"/>
        <v>355</v>
      </c>
      <c r="O74" s="14">
        <f t="shared" si="12"/>
        <v>361</v>
      </c>
      <c r="P74" s="14">
        <f t="shared" si="13"/>
        <v>6</v>
      </c>
      <c r="Q74" s="14">
        <f t="shared" si="14"/>
        <v>355</v>
      </c>
      <c r="R74" s="14" t="s">
        <v>29</v>
      </c>
      <c r="S74" s="13" t="s">
        <v>30</v>
      </c>
      <c r="T74" t="s">
        <v>459</v>
      </c>
      <c r="U74" t="s">
        <v>460</v>
      </c>
      <c r="V74" t="s">
        <v>375</v>
      </c>
      <c r="W74" s="38" t="s">
        <v>364</v>
      </c>
    </row>
    <row r="75" spans="1:23" ht="13.8" thickBot="1" x14ac:dyDescent="0.3">
      <c r="A75" s="24">
        <v>74</v>
      </c>
      <c r="B75" s="27" t="s">
        <v>236</v>
      </c>
      <c r="C75" s="35" t="s">
        <v>237</v>
      </c>
      <c r="D75" s="25" t="s">
        <v>23</v>
      </c>
      <c r="E75" s="24" t="s">
        <v>25</v>
      </c>
      <c r="F75" s="24" t="s">
        <v>40</v>
      </c>
      <c r="G75" s="24" t="s">
        <v>26</v>
      </c>
      <c r="H75" s="24" t="s">
        <v>34</v>
      </c>
      <c r="I75" s="26">
        <v>1387.5</v>
      </c>
      <c r="J75" s="26">
        <v>300</v>
      </c>
      <c r="K75" s="26">
        <v>0</v>
      </c>
      <c r="L75" s="24"/>
      <c r="M75" s="14">
        <f t="shared" si="10"/>
        <v>0</v>
      </c>
      <c r="N75" s="14">
        <f t="shared" si="11"/>
        <v>1687.5</v>
      </c>
      <c r="O75" s="14">
        <f t="shared" si="12"/>
        <v>1705.5</v>
      </c>
      <c r="P75" s="14">
        <f t="shared" si="13"/>
        <v>18</v>
      </c>
      <c r="Q75" s="14">
        <f t="shared" si="14"/>
        <v>1687.5</v>
      </c>
      <c r="R75" s="14" t="s">
        <v>29</v>
      </c>
      <c r="S75" s="13" t="s">
        <v>30</v>
      </c>
      <c r="T75" t="s">
        <v>461</v>
      </c>
      <c r="U75" t="s">
        <v>409</v>
      </c>
      <c r="V75" t="s">
        <v>422</v>
      </c>
      <c r="W75" s="38"/>
    </row>
    <row r="76" spans="1:23" ht="13.8" thickBot="1" x14ac:dyDescent="0.3">
      <c r="A76" s="24">
        <v>75</v>
      </c>
      <c r="B76" s="27" t="s">
        <v>238</v>
      </c>
      <c r="C76" s="35" t="s">
        <v>239</v>
      </c>
      <c r="D76" s="25" t="s">
        <v>23</v>
      </c>
      <c r="E76" s="24" t="s">
        <v>25</v>
      </c>
      <c r="F76" s="24" t="s">
        <v>40</v>
      </c>
      <c r="G76" s="24" t="s">
        <v>26</v>
      </c>
      <c r="H76" s="24" t="s">
        <v>34</v>
      </c>
      <c r="I76" s="26">
        <v>1387.5</v>
      </c>
      <c r="J76" s="26">
        <v>300</v>
      </c>
      <c r="K76" s="26">
        <v>0</v>
      </c>
      <c r="L76" s="24"/>
      <c r="M76" s="14">
        <f t="shared" si="10"/>
        <v>0</v>
      </c>
      <c r="N76" s="14">
        <f t="shared" si="11"/>
        <v>1687.5</v>
      </c>
      <c r="O76" s="14">
        <f t="shared" si="12"/>
        <v>1705.5</v>
      </c>
      <c r="P76" s="14">
        <f t="shared" si="13"/>
        <v>18</v>
      </c>
      <c r="Q76" s="14">
        <f t="shared" si="14"/>
        <v>1687.5</v>
      </c>
      <c r="R76" s="14" t="s">
        <v>29</v>
      </c>
      <c r="S76" s="13" t="s">
        <v>30</v>
      </c>
      <c r="T76" t="s">
        <v>462</v>
      </c>
      <c r="U76" t="s">
        <v>372</v>
      </c>
      <c r="V76" t="s">
        <v>422</v>
      </c>
      <c r="W76" s="38"/>
    </row>
    <row r="77" spans="1:23" ht="13.8" thickBot="1" x14ac:dyDescent="0.3">
      <c r="A77" s="24">
        <v>76</v>
      </c>
      <c r="B77" s="27" t="s">
        <v>240</v>
      </c>
      <c r="C77" s="35" t="s">
        <v>241</v>
      </c>
      <c r="D77" s="25" t="s">
        <v>23</v>
      </c>
      <c r="E77" s="24" t="s">
        <v>25</v>
      </c>
      <c r="F77" s="24" t="s">
        <v>40</v>
      </c>
      <c r="G77" s="24" t="s">
        <v>26</v>
      </c>
      <c r="H77" s="24" t="s">
        <v>34</v>
      </c>
      <c r="I77" s="26">
        <v>1387.5</v>
      </c>
      <c r="J77" s="26">
        <v>300</v>
      </c>
      <c r="K77" s="26">
        <v>0</v>
      </c>
      <c r="L77" s="24"/>
      <c r="M77" s="14">
        <f t="shared" si="10"/>
        <v>0</v>
      </c>
      <c r="N77" s="14">
        <f t="shared" si="11"/>
        <v>1687.5</v>
      </c>
      <c r="O77" s="14">
        <f t="shared" si="12"/>
        <v>1705.5</v>
      </c>
      <c r="P77" s="14">
        <f t="shared" si="13"/>
        <v>18</v>
      </c>
      <c r="Q77" s="14">
        <f t="shared" si="14"/>
        <v>1687.5</v>
      </c>
      <c r="R77" s="14" t="s">
        <v>29</v>
      </c>
      <c r="S77" s="13" t="s">
        <v>30</v>
      </c>
      <c r="T77" t="s">
        <v>463</v>
      </c>
      <c r="U77" t="s">
        <v>372</v>
      </c>
      <c r="V77" t="s">
        <v>422</v>
      </c>
      <c r="W77" s="37" t="s">
        <v>545</v>
      </c>
    </row>
    <row r="78" spans="1:23" ht="13.8" thickBot="1" x14ac:dyDescent="0.3">
      <c r="A78" s="24">
        <v>77</v>
      </c>
      <c r="B78" s="27" t="s">
        <v>242</v>
      </c>
      <c r="C78" s="35" t="s">
        <v>243</v>
      </c>
      <c r="D78" s="25" t="s">
        <v>23</v>
      </c>
      <c r="E78" s="24" t="s">
        <v>45</v>
      </c>
      <c r="F78" s="24" t="s">
        <v>40</v>
      </c>
      <c r="G78" s="24" t="s">
        <v>26</v>
      </c>
      <c r="H78" s="24" t="s">
        <v>34</v>
      </c>
      <c r="I78" s="26">
        <v>1387.5</v>
      </c>
      <c r="J78" s="26">
        <v>300</v>
      </c>
      <c r="K78" s="26">
        <v>0</v>
      </c>
      <c r="L78" s="24"/>
      <c r="M78" s="14">
        <f t="shared" si="10"/>
        <v>0</v>
      </c>
      <c r="N78" s="14">
        <f t="shared" si="11"/>
        <v>1687.5</v>
      </c>
      <c r="O78" s="14">
        <f t="shared" si="12"/>
        <v>1705.5</v>
      </c>
      <c r="P78" s="14">
        <f t="shared" si="13"/>
        <v>18</v>
      </c>
      <c r="Q78" s="14">
        <f t="shared" si="14"/>
        <v>1687.5</v>
      </c>
      <c r="R78" s="14" t="s">
        <v>29</v>
      </c>
      <c r="S78" s="13" t="s">
        <v>30</v>
      </c>
      <c r="T78" t="s">
        <v>464</v>
      </c>
      <c r="U78" t="s">
        <v>391</v>
      </c>
      <c r="V78" t="s">
        <v>422</v>
      </c>
      <c r="W78" s="38"/>
    </row>
    <row r="79" spans="1:23" ht="13.8" thickBot="1" x14ac:dyDescent="0.3">
      <c r="A79" s="24">
        <v>78</v>
      </c>
      <c r="B79" s="27" t="s">
        <v>44</v>
      </c>
      <c r="C79" s="35" t="s">
        <v>99</v>
      </c>
      <c r="D79" s="25" t="s">
        <v>23</v>
      </c>
      <c r="E79" s="24" t="s">
        <v>25</v>
      </c>
      <c r="F79" s="24" t="s">
        <v>40</v>
      </c>
      <c r="G79" s="24" t="s">
        <v>26</v>
      </c>
      <c r="H79" s="24" t="s">
        <v>34</v>
      </c>
      <c r="I79" s="26">
        <v>0</v>
      </c>
      <c r="J79" s="26">
        <v>0</v>
      </c>
      <c r="K79" s="26">
        <v>30</v>
      </c>
      <c r="L79" s="24" t="s">
        <v>244</v>
      </c>
      <c r="M79" s="14">
        <f t="shared" si="10"/>
        <v>31.8</v>
      </c>
      <c r="N79" s="14">
        <f t="shared" si="11"/>
        <v>31.8</v>
      </c>
      <c r="O79" s="14">
        <f t="shared" si="12"/>
        <v>33.71</v>
      </c>
      <c r="P79" s="14">
        <f t="shared" si="13"/>
        <v>1.91</v>
      </c>
      <c r="Q79" s="14">
        <f t="shared" si="14"/>
        <v>31.8</v>
      </c>
      <c r="R79" s="14" t="s">
        <v>29</v>
      </c>
      <c r="S79" s="13" t="s">
        <v>30</v>
      </c>
      <c r="T79" t="s">
        <v>465</v>
      </c>
      <c r="U79" t="s">
        <v>381</v>
      </c>
      <c r="V79" t="s">
        <v>422</v>
      </c>
      <c r="W79" s="37" t="s">
        <v>27</v>
      </c>
    </row>
    <row r="80" spans="1:23" ht="13.8" thickBot="1" x14ac:dyDescent="0.3">
      <c r="A80" s="24">
        <v>79</v>
      </c>
      <c r="B80" s="27" t="s">
        <v>50</v>
      </c>
      <c r="C80" s="35" t="s">
        <v>51</v>
      </c>
      <c r="D80" s="25" t="s">
        <v>23</v>
      </c>
      <c r="E80" s="24" t="s">
        <v>25</v>
      </c>
      <c r="F80" s="24" t="s">
        <v>40</v>
      </c>
      <c r="G80" s="24" t="s">
        <v>26</v>
      </c>
      <c r="H80" s="24" t="s">
        <v>34</v>
      </c>
      <c r="I80" s="26">
        <v>0</v>
      </c>
      <c r="J80" s="26">
        <v>0</v>
      </c>
      <c r="K80" s="26">
        <v>33</v>
      </c>
      <c r="L80" s="24" t="s">
        <v>245</v>
      </c>
      <c r="M80" s="14">
        <f t="shared" si="10"/>
        <v>34.979999999999997</v>
      </c>
      <c r="N80" s="14">
        <f t="shared" si="11"/>
        <v>34.979999999999997</v>
      </c>
      <c r="O80" s="14">
        <f t="shared" si="12"/>
        <v>37.08</v>
      </c>
      <c r="P80" s="14">
        <f t="shared" si="13"/>
        <v>2.1</v>
      </c>
      <c r="Q80" s="14">
        <f t="shared" si="14"/>
        <v>34.979999999999997</v>
      </c>
      <c r="R80" s="14" t="s">
        <v>29</v>
      </c>
      <c r="S80" s="13" t="s">
        <v>30</v>
      </c>
      <c r="T80" t="s">
        <v>466</v>
      </c>
      <c r="U80" t="s">
        <v>372</v>
      </c>
      <c r="V80" t="s">
        <v>467</v>
      </c>
      <c r="W80" s="37"/>
    </row>
    <row r="81" spans="1:23" ht="13.8" thickBot="1" x14ac:dyDescent="0.3">
      <c r="A81" s="24">
        <v>80</v>
      </c>
      <c r="B81" s="27" t="s">
        <v>52</v>
      </c>
      <c r="C81" s="35" t="s">
        <v>53</v>
      </c>
      <c r="D81" s="25" t="s">
        <v>23</v>
      </c>
      <c r="E81" s="24" t="s">
        <v>25</v>
      </c>
      <c r="F81" s="24" t="s">
        <v>94</v>
      </c>
      <c r="G81" s="24" t="s">
        <v>26</v>
      </c>
      <c r="H81" s="24" t="s">
        <v>34</v>
      </c>
      <c r="I81" s="26">
        <v>0</v>
      </c>
      <c r="J81" s="26">
        <v>100</v>
      </c>
      <c r="K81" s="26">
        <v>20.7</v>
      </c>
      <c r="L81" s="24" t="s">
        <v>246</v>
      </c>
      <c r="M81" s="14">
        <f t="shared" si="10"/>
        <v>21.94</v>
      </c>
      <c r="N81" s="14">
        <f t="shared" si="11"/>
        <v>121.94</v>
      </c>
      <c r="O81" s="14">
        <f t="shared" si="12"/>
        <v>129.26</v>
      </c>
      <c r="P81" s="14">
        <f t="shared" si="13"/>
        <v>7.32</v>
      </c>
      <c r="Q81" s="14">
        <f t="shared" si="14"/>
        <v>121.94</v>
      </c>
      <c r="R81" s="14" t="s">
        <v>29</v>
      </c>
      <c r="S81" s="13" t="s">
        <v>30</v>
      </c>
      <c r="T81" t="s">
        <v>468</v>
      </c>
      <c r="U81" t="s">
        <v>377</v>
      </c>
      <c r="V81" t="s">
        <v>467</v>
      </c>
      <c r="W81" s="37"/>
    </row>
    <row r="82" spans="1:23" ht="13.8" thickBot="1" x14ac:dyDescent="0.3">
      <c r="A82" s="24">
        <v>81</v>
      </c>
      <c r="B82" s="27" t="s">
        <v>82</v>
      </c>
      <c r="C82" s="35" t="s">
        <v>83</v>
      </c>
      <c r="D82" s="25" t="s">
        <v>23</v>
      </c>
      <c r="E82" s="24" t="s">
        <v>25</v>
      </c>
      <c r="F82" s="24" t="s">
        <v>94</v>
      </c>
      <c r="G82" s="24" t="s">
        <v>26</v>
      </c>
      <c r="H82" s="24" t="s">
        <v>34</v>
      </c>
      <c r="I82" s="26">
        <v>0</v>
      </c>
      <c r="J82" s="26">
        <v>100</v>
      </c>
      <c r="K82" s="26">
        <v>0</v>
      </c>
      <c r="L82" s="24"/>
      <c r="M82" s="14">
        <f t="shared" si="10"/>
        <v>0</v>
      </c>
      <c r="N82" s="14">
        <f t="shared" si="11"/>
        <v>100</v>
      </c>
      <c r="O82" s="14">
        <f t="shared" si="12"/>
        <v>106</v>
      </c>
      <c r="P82" s="14">
        <f t="shared" si="13"/>
        <v>6</v>
      </c>
      <c r="Q82" s="14">
        <f t="shared" si="14"/>
        <v>100</v>
      </c>
      <c r="R82" s="14" t="s">
        <v>29</v>
      </c>
      <c r="S82" s="13" t="s">
        <v>30</v>
      </c>
      <c r="T82" t="s">
        <v>469</v>
      </c>
      <c r="U82" t="s">
        <v>396</v>
      </c>
      <c r="V82" t="s">
        <v>422</v>
      </c>
      <c r="W82" s="37" t="s">
        <v>546</v>
      </c>
    </row>
    <row r="83" spans="1:23" ht="13.8" thickBot="1" x14ac:dyDescent="0.3">
      <c r="A83" s="24">
        <v>82</v>
      </c>
      <c r="B83" s="23" t="s">
        <v>55</v>
      </c>
      <c r="C83" s="35" t="s">
        <v>247</v>
      </c>
      <c r="D83" s="25" t="s">
        <v>23</v>
      </c>
      <c r="E83" s="24" t="s">
        <v>25</v>
      </c>
      <c r="F83" s="24" t="s">
        <v>71</v>
      </c>
      <c r="G83" s="24" t="s">
        <v>26</v>
      </c>
      <c r="H83" s="24" t="s">
        <v>34</v>
      </c>
      <c r="I83" s="24">
        <v>254.96</v>
      </c>
      <c r="J83" s="26">
        <v>100</v>
      </c>
      <c r="K83" s="26">
        <v>0</v>
      </c>
      <c r="L83" s="24"/>
      <c r="M83" s="14">
        <f t="shared" si="10"/>
        <v>0</v>
      </c>
      <c r="N83" s="14">
        <f t="shared" si="11"/>
        <v>354.96</v>
      </c>
      <c r="O83" s="14">
        <f t="shared" si="12"/>
        <v>360.96</v>
      </c>
      <c r="P83" s="14">
        <f t="shared" si="13"/>
        <v>6</v>
      </c>
      <c r="Q83" s="14">
        <f t="shared" si="14"/>
        <v>354.96</v>
      </c>
      <c r="R83" s="14" t="s">
        <v>29</v>
      </c>
      <c r="S83" s="13" t="s">
        <v>30</v>
      </c>
      <c r="T83" t="s">
        <v>470</v>
      </c>
      <c r="U83" t="s">
        <v>404</v>
      </c>
      <c r="V83" t="s">
        <v>366</v>
      </c>
      <c r="W83" s="37"/>
    </row>
    <row r="84" spans="1:23" ht="13.8" thickBot="1" x14ac:dyDescent="0.3">
      <c r="A84" s="24">
        <v>83</v>
      </c>
      <c r="B84" s="23" t="s">
        <v>72</v>
      </c>
      <c r="C84" s="35" t="s">
        <v>248</v>
      </c>
      <c r="D84" s="25" t="s">
        <v>23</v>
      </c>
      <c r="E84" s="24" t="s">
        <v>25</v>
      </c>
      <c r="F84" s="24" t="s">
        <v>71</v>
      </c>
      <c r="G84" s="24" t="s">
        <v>26</v>
      </c>
      <c r="H84" s="24" t="s">
        <v>34</v>
      </c>
      <c r="I84" s="24">
        <v>254.96</v>
      </c>
      <c r="J84" s="26">
        <v>100</v>
      </c>
      <c r="K84" s="26">
        <v>0</v>
      </c>
      <c r="L84" s="24"/>
      <c r="M84" s="14">
        <f t="shared" si="10"/>
        <v>0</v>
      </c>
      <c r="N84" s="14">
        <f t="shared" si="11"/>
        <v>354.96</v>
      </c>
      <c r="O84" s="14">
        <f t="shared" si="12"/>
        <v>360.96</v>
      </c>
      <c r="P84" s="14">
        <f t="shared" si="13"/>
        <v>6</v>
      </c>
      <c r="Q84" s="14">
        <f t="shared" si="14"/>
        <v>354.96</v>
      </c>
      <c r="R84" s="14" t="s">
        <v>29</v>
      </c>
      <c r="S84" s="13" t="s">
        <v>30</v>
      </c>
      <c r="T84" t="s">
        <v>471</v>
      </c>
      <c r="U84" t="s">
        <v>381</v>
      </c>
      <c r="V84" t="s">
        <v>375</v>
      </c>
      <c r="W84" s="37"/>
    </row>
    <row r="85" spans="1:23" ht="13.8" thickBot="1" x14ac:dyDescent="0.3">
      <c r="A85" s="24">
        <v>84</v>
      </c>
      <c r="B85" s="23" t="s">
        <v>249</v>
      </c>
      <c r="C85" s="35" t="s">
        <v>250</v>
      </c>
      <c r="D85" s="25" t="s">
        <v>23</v>
      </c>
      <c r="E85" s="24" t="s">
        <v>25</v>
      </c>
      <c r="F85" s="24" t="s">
        <v>71</v>
      </c>
      <c r="G85" s="24" t="s">
        <v>26</v>
      </c>
      <c r="H85" s="24" t="s">
        <v>34</v>
      </c>
      <c r="I85" s="24">
        <v>254.96</v>
      </c>
      <c r="J85" s="26">
        <v>100</v>
      </c>
      <c r="K85" s="26">
        <v>0</v>
      </c>
      <c r="L85" s="24"/>
      <c r="M85" s="14">
        <f t="shared" si="10"/>
        <v>0</v>
      </c>
      <c r="N85" s="14">
        <f t="shared" si="11"/>
        <v>354.96</v>
      </c>
      <c r="O85" s="14">
        <f t="shared" si="12"/>
        <v>360.96</v>
      </c>
      <c r="P85" s="14">
        <f t="shared" si="13"/>
        <v>6</v>
      </c>
      <c r="Q85" s="14">
        <f t="shared" si="14"/>
        <v>354.96</v>
      </c>
      <c r="R85" s="14" t="s">
        <v>29</v>
      </c>
      <c r="S85" s="13" t="s">
        <v>30</v>
      </c>
      <c r="T85" t="s">
        <v>472</v>
      </c>
      <c r="U85" t="s">
        <v>381</v>
      </c>
      <c r="V85" t="s">
        <v>375</v>
      </c>
      <c r="W85" s="38" t="s">
        <v>364</v>
      </c>
    </row>
    <row r="86" spans="1:23" ht="13.8" thickBot="1" x14ac:dyDescent="0.3">
      <c r="A86" s="24">
        <v>85</v>
      </c>
      <c r="B86" s="23" t="s">
        <v>251</v>
      </c>
      <c r="C86" s="35" t="s">
        <v>252</v>
      </c>
      <c r="D86" s="25" t="s">
        <v>23</v>
      </c>
      <c r="E86" s="24" t="s">
        <v>25</v>
      </c>
      <c r="F86" s="24" t="s">
        <v>71</v>
      </c>
      <c r="G86" s="24" t="s">
        <v>26</v>
      </c>
      <c r="H86" s="24" t="s">
        <v>34</v>
      </c>
      <c r="I86" s="24">
        <v>254.96</v>
      </c>
      <c r="J86" s="26">
        <v>100</v>
      </c>
      <c r="K86" s="26">
        <v>0</v>
      </c>
      <c r="L86" s="24"/>
      <c r="M86" s="14">
        <f t="shared" si="10"/>
        <v>0</v>
      </c>
      <c r="N86" s="14">
        <f t="shared" si="11"/>
        <v>354.96</v>
      </c>
      <c r="O86" s="14">
        <f t="shared" si="12"/>
        <v>360.96</v>
      </c>
      <c r="P86" s="14">
        <f t="shared" si="13"/>
        <v>6</v>
      </c>
      <c r="Q86" s="14">
        <f t="shared" si="14"/>
        <v>354.96</v>
      </c>
      <c r="R86" s="14" t="s">
        <v>29</v>
      </c>
      <c r="S86" s="13" t="s">
        <v>30</v>
      </c>
      <c r="T86" t="s">
        <v>473</v>
      </c>
      <c r="U86" t="s">
        <v>368</v>
      </c>
      <c r="V86" t="s">
        <v>375</v>
      </c>
      <c r="W86" s="38" t="s">
        <v>364</v>
      </c>
    </row>
    <row r="87" spans="1:23" ht="13.8" thickBot="1" x14ac:dyDescent="0.3">
      <c r="A87" s="24">
        <v>86</v>
      </c>
      <c r="B87" s="23" t="s">
        <v>62</v>
      </c>
      <c r="C87" s="35" t="s">
        <v>253</v>
      </c>
      <c r="D87" s="25" t="s">
        <v>23</v>
      </c>
      <c r="E87" s="24" t="s">
        <v>25</v>
      </c>
      <c r="F87" s="24" t="s">
        <v>71</v>
      </c>
      <c r="G87" s="24" t="s">
        <v>26</v>
      </c>
      <c r="H87" s="24" t="s">
        <v>34</v>
      </c>
      <c r="I87" s="24">
        <v>254.38</v>
      </c>
      <c r="J87" s="26">
        <v>100</v>
      </c>
      <c r="K87" s="26">
        <v>0</v>
      </c>
      <c r="L87" s="24"/>
      <c r="M87" s="14">
        <f t="shared" si="10"/>
        <v>0</v>
      </c>
      <c r="N87" s="14">
        <f t="shared" si="11"/>
        <v>354.38</v>
      </c>
      <c r="O87" s="14">
        <f t="shared" si="12"/>
        <v>360.38</v>
      </c>
      <c r="P87" s="14">
        <f t="shared" si="13"/>
        <v>6</v>
      </c>
      <c r="Q87" s="14">
        <f t="shared" si="14"/>
        <v>354.38</v>
      </c>
      <c r="R87" s="14" t="s">
        <v>29</v>
      </c>
      <c r="S87" s="13" t="s">
        <v>30</v>
      </c>
      <c r="T87" t="s">
        <v>474</v>
      </c>
      <c r="U87" t="s">
        <v>374</v>
      </c>
      <c r="V87" t="s">
        <v>375</v>
      </c>
      <c r="W87" s="38" t="s">
        <v>364</v>
      </c>
    </row>
    <row r="88" spans="1:23" ht="13.8" thickBot="1" x14ac:dyDescent="0.3">
      <c r="A88" s="24">
        <v>87</v>
      </c>
      <c r="B88" s="27" t="s">
        <v>92</v>
      </c>
      <c r="C88" s="35" t="s">
        <v>93</v>
      </c>
      <c r="D88" s="25" t="s">
        <v>23</v>
      </c>
      <c r="E88" s="24" t="s">
        <v>25</v>
      </c>
      <c r="F88" s="24" t="s">
        <v>46</v>
      </c>
      <c r="G88" s="24" t="s">
        <v>26</v>
      </c>
      <c r="H88" s="24" t="s">
        <v>34</v>
      </c>
      <c r="I88" s="26">
        <v>0</v>
      </c>
      <c r="J88" s="26">
        <v>0</v>
      </c>
      <c r="K88" s="26">
        <v>13</v>
      </c>
      <c r="L88" s="24" t="s">
        <v>35</v>
      </c>
      <c r="M88" s="14">
        <f t="shared" si="10"/>
        <v>13.78</v>
      </c>
      <c r="N88" s="14">
        <f t="shared" si="11"/>
        <v>13.78</v>
      </c>
      <c r="O88" s="14">
        <f t="shared" si="12"/>
        <v>14.61</v>
      </c>
      <c r="P88" s="14">
        <f t="shared" si="13"/>
        <v>0.83</v>
      </c>
      <c r="Q88" s="14">
        <f t="shared" si="14"/>
        <v>13.78</v>
      </c>
      <c r="R88" s="14" t="s">
        <v>29</v>
      </c>
      <c r="S88" s="13" t="s">
        <v>30</v>
      </c>
      <c r="T88" t="s">
        <v>475</v>
      </c>
      <c r="U88" t="s">
        <v>409</v>
      </c>
      <c r="V88" t="s">
        <v>406</v>
      </c>
      <c r="W88" s="37"/>
    </row>
    <row r="89" spans="1:23" ht="13.8" thickBot="1" x14ac:dyDescent="0.3">
      <c r="A89" s="24">
        <v>88</v>
      </c>
      <c r="B89" s="27" t="s">
        <v>254</v>
      </c>
      <c r="C89" s="35" t="s">
        <v>255</v>
      </c>
      <c r="D89" s="25" t="s">
        <v>23</v>
      </c>
      <c r="E89" s="24" t="s">
        <v>25</v>
      </c>
      <c r="F89" s="24" t="s">
        <v>71</v>
      </c>
      <c r="G89" s="24" t="s">
        <v>26</v>
      </c>
      <c r="H89" s="24" t="s">
        <v>34</v>
      </c>
      <c r="I89" s="24">
        <v>254.76</v>
      </c>
      <c r="J89" s="26">
        <v>100</v>
      </c>
      <c r="K89" s="26">
        <v>0</v>
      </c>
      <c r="L89" s="24"/>
      <c r="M89" s="14">
        <f t="shared" si="10"/>
        <v>0</v>
      </c>
      <c r="N89" s="14">
        <f t="shared" si="11"/>
        <v>354.76</v>
      </c>
      <c r="O89" s="14">
        <f t="shared" si="12"/>
        <v>360.76</v>
      </c>
      <c r="P89" s="14">
        <f t="shared" si="13"/>
        <v>6</v>
      </c>
      <c r="Q89" s="14">
        <f t="shared" si="14"/>
        <v>354.76</v>
      </c>
      <c r="R89" s="14" t="s">
        <v>29</v>
      </c>
      <c r="S89" s="13" t="s">
        <v>30</v>
      </c>
      <c r="T89" t="s">
        <v>476</v>
      </c>
      <c r="U89" t="s">
        <v>368</v>
      </c>
      <c r="V89" t="s">
        <v>366</v>
      </c>
      <c r="W89" s="37"/>
    </row>
    <row r="90" spans="1:23" ht="13.8" thickBot="1" x14ac:dyDescent="0.3">
      <c r="A90" s="24">
        <v>89</v>
      </c>
      <c r="B90" s="27" t="s">
        <v>49</v>
      </c>
      <c r="C90" s="35" t="s">
        <v>48</v>
      </c>
      <c r="D90" s="25" t="s">
        <v>23</v>
      </c>
      <c r="E90" s="24" t="s">
        <v>25</v>
      </c>
      <c r="F90" s="24" t="s">
        <v>94</v>
      </c>
      <c r="G90" s="24" t="s">
        <v>26</v>
      </c>
      <c r="H90" s="24" t="s">
        <v>34</v>
      </c>
      <c r="I90" s="26">
        <v>0</v>
      </c>
      <c r="J90" s="26">
        <v>100</v>
      </c>
      <c r="K90" s="26">
        <v>0</v>
      </c>
      <c r="L90" s="24"/>
      <c r="M90" s="14">
        <f t="shared" si="10"/>
        <v>0</v>
      </c>
      <c r="N90" s="14">
        <f t="shared" si="11"/>
        <v>100</v>
      </c>
      <c r="O90" s="14">
        <f t="shared" si="12"/>
        <v>106</v>
      </c>
      <c r="P90" s="14">
        <f t="shared" si="13"/>
        <v>6</v>
      </c>
      <c r="Q90" s="14">
        <f t="shared" si="14"/>
        <v>100</v>
      </c>
      <c r="R90" s="14" t="s">
        <v>29</v>
      </c>
      <c r="S90" s="13" t="s">
        <v>30</v>
      </c>
      <c r="T90" t="s">
        <v>477</v>
      </c>
      <c r="U90" t="s">
        <v>478</v>
      </c>
      <c r="V90" t="s">
        <v>467</v>
      </c>
      <c r="W90" s="37"/>
    </row>
    <row r="91" spans="1:23" ht="13.8" thickBot="1" x14ac:dyDescent="0.3">
      <c r="A91" s="24">
        <v>90</v>
      </c>
      <c r="B91" s="27" t="s">
        <v>256</v>
      </c>
      <c r="C91" s="35" t="s">
        <v>257</v>
      </c>
      <c r="D91" s="25" t="s">
        <v>23</v>
      </c>
      <c r="E91" s="24" t="s">
        <v>25</v>
      </c>
      <c r="F91" s="24" t="s">
        <v>46</v>
      </c>
      <c r="G91" s="24" t="s">
        <v>26</v>
      </c>
      <c r="H91" s="24" t="s">
        <v>34</v>
      </c>
      <c r="I91" s="26">
        <v>0</v>
      </c>
      <c r="J91" s="26">
        <v>400</v>
      </c>
      <c r="K91" s="26">
        <v>2100</v>
      </c>
      <c r="L91" s="24" t="s">
        <v>258</v>
      </c>
      <c r="M91" s="14">
        <f t="shared" si="10"/>
        <v>2226</v>
      </c>
      <c r="N91" s="14">
        <f t="shared" si="11"/>
        <v>2626</v>
      </c>
      <c r="O91" s="14">
        <f t="shared" si="12"/>
        <v>2783.56</v>
      </c>
      <c r="P91" s="14">
        <f t="shared" si="13"/>
        <v>157.56</v>
      </c>
      <c r="Q91" s="14">
        <f t="shared" si="14"/>
        <v>2626</v>
      </c>
      <c r="R91" s="14" t="s">
        <v>29</v>
      </c>
      <c r="S91" s="13" t="s">
        <v>30</v>
      </c>
      <c r="T91" t="s">
        <v>479</v>
      </c>
      <c r="U91" t="s">
        <v>391</v>
      </c>
      <c r="V91" t="s">
        <v>406</v>
      </c>
      <c r="W91" s="37"/>
    </row>
    <row r="92" spans="1:23" ht="13.8" thickBot="1" x14ac:dyDescent="0.3">
      <c r="A92" s="24">
        <v>91</v>
      </c>
      <c r="B92" s="27" t="s">
        <v>259</v>
      </c>
      <c r="C92" s="35" t="s">
        <v>260</v>
      </c>
      <c r="D92" s="25" t="s">
        <v>23</v>
      </c>
      <c r="E92" s="24" t="s">
        <v>25</v>
      </c>
      <c r="F92" s="24" t="s">
        <v>46</v>
      </c>
      <c r="G92" s="24" t="s">
        <v>26</v>
      </c>
      <c r="H92" s="24" t="s">
        <v>34</v>
      </c>
      <c r="I92" s="26">
        <v>0</v>
      </c>
      <c r="J92" s="26">
        <v>400</v>
      </c>
      <c r="K92" s="26">
        <v>2100</v>
      </c>
      <c r="L92" s="24" t="s">
        <v>258</v>
      </c>
      <c r="M92" s="14">
        <f t="shared" si="10"/>
        <v>2226</v>
      </c>
      <c r="N92" s="14">
        <f t="shared" si="11"/>
        <v>2626</v>
      </c>
      <c r="O92" s="14">
        <f t="shared" si="12"/>
        <v>2783.56</v>
      </c>
      <c r="P92" s="14">
        <f t="shared" si="13"/>
        <v>157.56</v>
      </c>
      <c r="Q92" s="14">
        <f t="shared" si="14"/>
        <v>2626</v>
      </c>
      <c r="R92" s="14" t="s">
        <v>29</v>
      </c>
      <c r="S92" s="13" t="s">
        <v>30</v>
      </c>
      <c r="T92" t="s">
        <v>480</v>
      </c>
      <c r="U92" t="s">
        <v>374</v>
      </c>
      <c r="V92" t="s">
        <v>406</v>
      </c>
      <c r="W92" s="37"/>
    </row>
    <row r="93" spans="1:23" ht="13.8" thickBot="1" x14ac:dyDescent="0.3">
      <c r="A93" s="24">
        <v>92</v>
      </c>
      <c r="B93" s="27" t="s">
        <v>41</v>
      </c>
      <c r="C93" s="35" t="s">
        <v>261</v>
      </c>
      <c r="D93" s="25" t="s">
        <v>23</v>
      </c>
      <c r="E93" s="24" t="s">
        <v>25</v>
      </c>
      <c r="F93" s="24" t="s">
        <v>32</v>
      </c>
      <c r="G93" s="24" t="s">
        <v>26</v>
      </c>
      <c r="H93" s="24" t="s">
        <v>34</v>
      </c>
      <c r="I93" s="26">
        <v>420</v>
      </c>
      <c r="J93" s="26">
        <v>200</v>
      </c>
      <c r="K93" s="26">
        <v>15</v>
      </c>
      <c r="L93" s="24" t="s">
        <v>262</v>
      </c>
      <c r="M93" s="14">
        <f t="shared" si="10"/>
        <v>15.9</v>
      </c>
      <c r="N93" s="14">
        <f t="shared" si="11"/>
        <v>635.9</v>
      </c>
      <c r="O93" s="14">
        <f t="shared" si="12"/>
        <v>648.85</v>
      </c>
      <c r="P93" s="14">
        <f t="shared" si="13"/>
        <v>12.95</v>
      </c>
      <c r="Q93" s="14">
        <f t="shared" si="14"/>
        <v>635.9</v>
      </c>
      <c r="R93" s="14" t="s">
        <v>29</v>
      </c>
      <c r="S93" s="13" t="s">
        <v>30</v>
      </c>
      <c r="T93" t="s">
        <v>481</v>
      </c>
      <c r="U93" t="s">
        <v>411</v>
      </c>
      <c r="V93" t="s">
        <v>431</v>
      </c>
      <c r="W93" s="37"/>
    </row>
    <row r="94" spans="1:23" ht="13.8" thickBot="1" x14ac:dyDescent="0.3">
      <c r="A94" s="24">
        <v>93</v>
      </c>
      <c r="B94" s="27" t="s">
        <v>73</v>
      </c>
      <c r="C94" s="35" t="s">
        <v>263</v>
      </c>
      <c r="D94" s="25" t="s">
        <v>23</v>
      </c>
      <c r="E94" s="24" t="s">
        <v>25</v>
      </c>
      <c r="F94" s="24" t="s">
        <v>94</v>
      </c>
      <c r="G94" s="24" t="s">
        <v>26</v>
      </c>
      <c r="H94" s="24" t="s">
        <v>34</v>
      </c>
      <c r="I94" s="26">
        <v>0</v>
      </c>
      <c r="J94" s="26">
        <v>100</v>
      </c>
      <c r="K94" s="26">
        <v>0</v>
      </c>
      <c r="L94" s="24"/>
      <c r="M94" s="14">
        <f t="shared" si="10"/>
        <v>0</v>
      </c>
      <c r="N94" s="14">
        <f t="shared" si="11"/>
        <v>100</v>
      </c>
      <c r="O94" s="14">
        <f t="shared" si="12"/>
        <v>106</v>
      </c>
      <c r="P94" s="14">
        <f t="shared" si="13"/>
        <v>6</v>
      </c>
      <c r="Q94" s="14">
        <f t="shared" si="14"/>
        <v>100</v>
      </c>
      <c r="R94" s="14" t="s">
        <v>29</v>
      </c>
      <c r="S94" s="13" t="s">
        <v>30</v>
      </c>
      <c r="T94" t="s">
        <v>535</v>
      </c>
      <c r="U94" t="s">
        <v>416</v>
      </c>
      <c r="V94" t="s">
        <v>422</v>
      </c>
      <c r="W94" s="37" t="s">
        <v>546</v>
      </c>
    </row>
    <row r="95" spans="1:23" ht="13.8" thickBot="1" x14ac:dyDescent="0.3">
      <c r="A95" s="24">
        <v>94</v>
      </c>
      <c r="B95" s="27" t="s">
        <v>90</v>
      </c>
      <c r="C95" s="35" t="s">
        <v>91</v>
      </c>
      <c r="D95" s="25" t="s">
        <v>23</v>
      </c>
      <c r="E95" s="24" t="s">
        <v>25</v>
      </c>
      <c r="F95" s="24" t="s">
        <v>94</v>
      </c>
      <c r="G95" s="24" t="s">
        <v>26</v>
      </c>
      <c r="H95" s="24" t="s">
        <v>34</v>
      </c>
      <c r="I95" s="26">
        <v>0</v>
      </c>
      <c r="J95" s="26">
        <v>100</v>
      </c>
      <c r="K95" s="26">
        <v>0</v>
      </c>
      <c r="L95" s="24"/>
      <c r="M95" s="14">
        <f t="shared" si="10"/>
        <v>0</v>
      </c>
      <c r="N95" s="14">
        <f t="shared" si="11"/>
        <v>100</v>
      </c>
      <c r="O95" s="14">
        <f t="shared" si="12"/>
        <v>106</v>
      </c>
      <c r="P95" s="14">
        <f t="shared" si="13"/>
        <v>6</v>
      </c>
      <c r="Q95" s="14">
        <f t="shared" si="14"/>
        <v>100</v>
      </c>
      <c r="R95" s="14" t="s">
        <v>29</v>
      </c>
      <c r="S95" s="13" t="s">
        <v>30</v>
      </c>
      <c r="T95" t="s">
        <v>482</v>
      </c>
      <c r="U95" t="s">
        <v>416</v>
      </c>
      <c r="V95" t="s">
        <v>422</v>
      </c>
      <c r="W95" s="37" t="s">
        <v>546</v>
      </c>
    </row>
    <row r="96" spans="1:23" ht="13.8" thickBot="1" x14ac:dyDescent="0.3">
      <c r="A96" s="24">
        <v>95</v>
      </c>
      <c r="B96" s="27" t="s">
        <v>264</v>
      </c>
      <c r="C96" s="35" t="s">
        <v>265</v>
      </c>
      <c r="D96" s="25" t="s">
        <v>23</v>
      </c>
      <c r="E96" s="24" t="s">
        <v>45</v>
      </c>
      <c r="F96" s="24" t="s">
        <v>40</v>
      </c>
      <c r="G96" s="24" t="s">
        <v>26</v>
      </c>
      <c r="H96" s="24" t="s">
        <v>34</v>
      </c>
      <c r="I96" s="26">
        <v>1387.5</v>
      </c>
      <c r="J96" s="26">
        <v>300</v>
      </c>
      <c r="K96" s="26">
        <v>0</v>
      </c>
      <c r="L96" s="24"/>
      <c r="M96" s="14">
        <f t="shared" si="10"/>
        <v>0</v>
      </c>
      <c r="N96" s="14">
        <f t="shared" si="11"/>
        <v>1687.5</v>
      </c>
      <c r="O96" s="14">
        <f t="shared" si="12"/>
        <v>1705.5</v>
      </c>
      <c r="P96" s="14">
        <f t="shared" si="13"/>
        <v>18</v>
      </c>
      <c r="Q96" s="14">
        <f t="shared" si="14"/>
        <v>1687.5</v>
      </c>
      <c r="R96" s="14" t="s">
        <v>29</v>
      </c>
      <c r="S96" s="13" t="s">
        <v>30</v>
      </c>
      <c r="T96" t="s">
        <v>536</v>
      </c>
      <c r="U96" t="s">
        <v>377</v>
      </c>
      <c r="V96" t="s">
        <v>422</v>
      </c>
      <c r="W96" s="38"/>
    </row>
    <row r="97" spans="1:23" ht="13.8" thickBot="1" x14ac:dyDescent="0.3">
      <c r="A97" s="24">
        <v>96</v>
      </c>
      <c r="B97" s="27" t="s">
        <v>266</v>
      </c>
      <c r="C97" s="35" t="s">
        <v>267</v>
      </c>
      <c r="D97" s="25" t="s">
        <v>23</v>
      </c>
      <c r="E97" s="24" t="s">
        <v>45</v>
      </c>
      <c r="F97" s="24" t="s">
        <v>40</v>
      </c>
      <c r="G97" s="24" t="s">
        <v>26</v>
      </c>
      <c r="H97" s="24" t="s">
        <v>34</v>
      </c>
      <c r="I97" s="26">
        <v>1387.5</v>
      </c>
      <c r="J97" s="26">
        <v>300</v>
      </c>
      <c r="K97" s="26">
        <v>0</v>
      </c>
      <c r="L97" s="24"/>
      <c r="M97" s="14">
        <f t="shared" si="10"/>
        <v>0</v>
      </c>
      <c r="N97" s="14">
        <f t="shared" si="11"/>
        <v>1687.5</v>
      </c>
      <c r="O97" s="14">
        <f t="shared" si="12"/>
        <v>1705.5</v>
      </c>
      <c r="P97" s="14">
        <f t="shared" si="13"/>
        <v>18</v>
      </c>
      <c r="Q97" s="14">
        <f t="shared" si="14"/>
        <v>1687.5</v>
      </c>
      <c r="R97" s="14" t="s">
        <v>29</v>
      </c>
      <c r="S97" s="13" t="s">
        <v>30</v>
      </c>
      <c r="T97" t="s">
        <v>483</v>
      </c>
      <c r="U97" t="s">
        <v>372</v>
      </c>
      <c r="V97" t="s">
        <v>422</v>
      </c>
      <c r="W97" s="38"/>
    </row>
    <row r="98" spans="1:23" ht="13.8" thickBot="1" x14ac:dyDescent="0.3">
      <c r="A98" s="24">
        <v>97</v>
      </c>
      <c r="B98" s="27" t="s">
        <v>268</v>
      </c>
      <c r="C98" s="35" t="s">
        <v>269</v>
      </c>
      <c r="D98" s="25" t="s">
        <v>23</v>
      </c>
      <c r="E98" s="24" t="s">
        <v>25</v>
      </c>
      <c r="F98" s="24" t="s">
        <v>40</v>
      </c>
      <c r="G98" s="24" t="s">
        <v>26</v>
      </c>
      <c r="H98" s="24" t="s">
        <v>34</v>
      </c>
      <c r="I98" s="26">
        <v>1387.5</v>
      </c>
      <c r="J98" s="26">
        <v>300</v>
      </c>
      <c r="K98" s="26">
        <v>0</v>
      </c>
      <c r="L98" s="24"/>
      <c r="M98" s="14">
        <f t="shared" ref="M98:M123" si="15">K98*1.06</f>
        <v>0</v>
      </c>
      <c r="N98" s="14">
        <f t="shared" ref="N98:N123" si="16">I98+J98+M98</f>
        <v>1687.5</v>
      </c>
      <c r="O98" s="14">
        <f t="shared" ref="O98:O123" si="17">I98+(J98+M98)*1.06</f>
        <v>1705.5</v>
      </c>
      <c r="P98" s="14">
        <f t="shared" ref="P98:P123" si="18">(M98+J98)*0.06</f>
        <v>18</v>
      </c>
      <c r="Q98" s="14">
        <f t="shared" ref="Q98:Q123" si="19">O98-P98</f>
        <v>1687.5</v>
      </c>
      <c r="R98" s="14" t="s">
        <v>29</v>
      </c>
      <c r="S98" s="13" t="s">
        <v>30</v>
      </c>
      <c r="T98" t="s">
        <v>537</v>
      </c>
      <c r="U98" t="s">
        <v>377</v>
      </c>
      <c r="V98" t="s">
        <v>422</v>
      </c>
      <c r="W98" s="38"/>
    </row>
    <row r="99" spans="1:23" ht="13.8" thickBot="1" x14ac:dyDescent="0.3">
      <c r="A99" s="24">
        <v>98</v>
      </c>
      <c r="B99" s="27" t="s">
        <v>270</v>
      </c>
      <c r="C99" s="35" t="s">
        <v>271</v>
      </c>
      <c r="D99" s="25" t="s">
        <v>23</v>
      </c>
      <c r="E99" s="24" t="s">
        <v>45</v>
      </c>
      <c r="F99" s="24" t="s">
        <v>40</v>
      </c>
      <c r="G99" s="24" t="s">
        <v>26</v>
      </c>
      <c r="H99" s="24" t="s">
        <v>34</v>
      </c>
      <c r="I99" s="26">
        <v>1387.5</v>
      </c>
      <c r="J99" s="26">
        <v>300</v>
      </c>
      <c r="K99" s="26">
        <v>0</v>
      </c>
      <c r="L99" s="24"/>
      <c r="M99" s="14">
        <f t="shared" si="15"/>
        <v>0</v>
      </c>
      <c r="N99" s="14">
        <f t="shared" si="16"/>
        <v>1687.5</v>
      </c>
      <c r="O99" s="14">
        <f t="shared" si="17"/>
        <v>1705.5</v>
      </c>
      <c r="P99" s="14">
        <f t="shared" si="18"/>
        <v>18</v>
      </c>
      <c r="Q99" s="14">
        <f t="shared" si="19"/>
        <v>1687.5</v>
      </c>
      <c r="R99" s="14" t="s">
        <v>29</v>
      </c>
      <c r="S99" s="13" t="s">
        <v>30</v>
      </c>
      <c r="T99" t="s">
        <v>484</v>
      </c>
      <c r="U99" t="s">
        <v>377</v>
      </c>
      <c r="V99" t="s">
        <v>422</v>
      </c>
      <c r="W99" s="38"/>
    </row>
    <row r="100" spans="1:23" ht="13.8" thickBot="1" x14ac:dyDescent="0.3">
      <c r="A100" s="24">
        <v>99</v>
      </c>
      <c r="B100" s="27" t="s">
        <v>272</v>
      </c>
      <c r="C100" s="35" t="s">
        <v>273</v>
      </c>
      <c r="D100" s="25" t="s">
        <v>23</v>
      </c>
      <c r="E100" s="24" t="s">
        <v>25</v>
      </c>
      <c r="F100" s="24" t="s">
        <v>40</v>
      </c>
      <c r="G100" s="24" t="s">
        <v>26</v>
      </c>
      <c r="H100" s="24" t="s">
        <v>34</v>
      </c>
      <c r="I100" s="26">
        <v>1387.5</v>
      </c>
      <c r="J100" s="26">
        <v>300</v>
      </c>
      <c r="K100" s="26">
        <v>0</v>
      </c>
      <c r="L100" s="24"/>
      <c r="M100" s="14">
        <f t="shared" si="15"/>
        <v>0</v>
      </c>
      <c r="N100" s="14">
        <f t="shared" si="16"/>
        <v>1687.5</v>
      </c>
      <c r="O100" s="14">
        <f t="shared" si="17"/>
        <v>1705.5</v>
      </c>
      <c r="P100" s="14">
        <f t="shared" si="18"/>
        <v>18</v>
      </c>
      <c r="Q100" s="14">
        <f t="shared" si="19"/>
        <v>1687.5</v>
      </c>
      <c r="R100" s="14" t="s">
        <v>29</v>
      </c>
      <c r="S100" s="13" t="s">
        <v>30</v>
      </c>
      <c r="T100" t="s">
        <v>538</v>
      </c>
      <c r="U100" t="s">
        <v>374</v>
      </c>
      <c r="V100" t="s">
        <v>422</v>
      </c>
      <c r="W100" s="38"/>
    </row>
    <row r="101" spans="1:23" ht="13.8" thickBot="1" x14ac:dyDescent="0.3">
      <c r="A101" s="24">
        <v>100</v>
      </c>
      <c r="B101" s="27" t="s">
        <v>274</v>
      </c>
      <c r="C101" s="35" t="s">
        <v>275</v>
      </c>
      <c r="D101" s="25" t="s">
        <v>23</v>
      </c>
      <c r="E101" s="24" t="s">
        <v>45</v>
      </c>
      <c r="F101" s="24" t="s">
        <v>40</v>
      </c>
      <c r="G101" s="24" t="s">
        <v>26</v>
      </c>
      <c r="H101" s="24" t="s">
        <v>34</v>
      </c>
      <c r="I101" s="26">
        <v>1387.5</v>
      </c>
      <c r="J101" s="26">
        <v>300</v>
      </c>
      <c r="K101" s="26">
        <v>0</v>
      </c>
      <c r="L101" s="24"/>
      <c r="M101" s="14">
        <f t="shared" si="15"/>
        <v>0</v>
      </c>
      <c r="N101" s="14">
        <f t="shared" si="16"/>
        <v>1687.5</v>
      </c>
      <c r="O101" s="14">
        <f t="shared" si="17"/>
        <v>1705.5</v>
      </c>
      <c r="P101" s="14">
        <f t="shared" si="18"/>
        <v>18</v>
      </c>
      <c r="Q101" s="14">
        <f t="shared" si="19"/>
        <v>1687.5</v>
      </c>
      <c r="R101" s="14" t="s">
        <v>29</v>
      </c>
      <c r="S101" s="13" t="s">
        <v>30</v>
      </c>
      <c r="T101" t="s">
        <v>485</v>
      </c>
      <c r="U101" t="s">
        <v>396</v>
      </c>
      <c r="V101" t="s">
        <v>422</v>
      </c>
      <c r="W101" s="38"/>
    </row>
    <row r="102" spans="1:23" ht="13.8" thickBot="1" x14ac:dyDescent="0.3">
      <c r="A102" s="24">
        <v>101</v>
      </c>
      <c r="B102" s="27" t="s">
        <v>276</v>
      </c>
      <c r="C102" s="35" t="s">
        <v>277</v>
      </c>
      <c r="D102" s="25" t="s">
        <v>23</v>
      </c>
      <c r="E102" s="24" t="s">
        <v>25</v>
      </c>
      <c r="F102" s="24" t="s">
        <v>40</v>
      </c>
      <c r="G102" s="24" t="s">
        <v>26</v>
      </c>
      <c r="H102" s="24" t="s">
        <v>34</v>
      </c>
      <c r="I102" s="26">
        <v>1387.5</v>
      </c>
      <c r="J102" s="26">
        <v>300</v>
      </c>
      <c r="K102" s="26">
        <v>0</v>
      </c>
      <c r="L102" s="24"/>
      <c r="M102" s="14">
        <f t="shared" si="15"/>
        <v>0</v>
      </c>
      <c r="N102" s="14">
        <f t="shared" si="16"/>
        <v>1687.5</v>
      </c>
      <c r="O102" s="14">
        <f t="shared" si="17"/>
        <v>1705.5</v>
      </c>
      <c r="P102" s="14">
        <f t="shared" si="18"/>
        <v>18</v>
      </c>
      <c r="Q102" s="14">
        <f t="shared" si="19"/>
        <v>1687.5</v>
      </c>
      <c r="R102" s="14" t="s">
        <v>29</v>
      </c>
      <c r="S102" s="13" t="s">
        <v>30</v>
      </c>
      <c r="T102" t="s">
        <v>539</v>
      </c>
      <c r="U102" t="s">
        <v>372</v>
      </c>
      <c r="V102" t="s">
        <v>422</v>
      </c>
      <c r="W102" s="38"/>
    </row>
    <row r="103" spans="1:23" ht="13.8" thickBot="1" x14ac:dyDescent="0.3">
      <c r="A103" s="24">
        <v>102</v>
      </c>
      <c r="B103" s="27" t="s">
        <v>278</v>
      </c>
      <c r="C103" s="35" t="s">
        <v>279</v>
      </c>
      <c r="D103" s="25" t="s">
        <v>23</v>
      </c>
      <c r="E103" s="24" t="s">
        <v>45</v>
      </c>
      <c r="F103" s="24" t="s">
        <v>40</v>
      </c>
      <c r="G103" s="24" t="s">
        <v>26</v>
      </c>
      <c r="H103" s="24" t="s">
        <v>34</v>
      </c>
      <c r="I103" s="26">
        <v>1387.5</v>
      </c>
      <c r="J103" s="26">
        <v>300</v>
      </c>
      <c r="K103" s="26">
        <v>0</v>
      </c>
      <c r="L103" s="24"/>
      <c r="M103" s="14">
        <f t="shared" si="15"/>
        <v>0</v>
      </c>
      <c r="N103" s="14">
        <f t="shared" si="16"/>
        <v>1687.5</v>
      </c>
      <c r="O103" s="14">
        <f t="shared" si="17"/>
        <v>1705.5</v>
      </c>
      <c r="P103" s="14">
        <f t="shared" si="18"/>
        <v>18</v>
      </c>
      <c r="Q103" s="14">
        <f t="shared" si="19"/>
        <v>1687.5</v>
      </c>
      <c r="R103" s="14" t="s">
        <v>29</v>
      </c>
      <c r="S103" s="13" t="s">
        <v>30</v>
      </c>
      <c r="T103" t="s">
        <v>486</v>
      </c>
      <c r="U103" t="s">
        <v>391</v>
      </c>
      <c r="V103" t="s">
        <v>422</v>
      </c>
      <c r="W103" s="38"/>
    </row>
    <row r="104" spans="1:23" ht="13.8" thickBot="1" x14ac:dyDescent="0.3">
      <c r="A104" s="24">
        <v>103</v>
      </c>
      <c r="B104" s="27" t="s">
        <v>77</v>
      </c>
      <c r="C104" s="35" t="s">
        <v>78</v>
      </c>
      <c r="D104" s="25" t="s">
        <v>23</v>
      </c>
      <c r="E104" s="24" t="s">
        <v>25</v>
      </c>
      <c r="F104" s="24" t="s">
        <v>94</v>
      </c>
      <c r="G104" s="24" t="s">
        <v>26</v>
      </c>
      <c r="H104" s="24" t="s">
        <v>34</v>
      </c>
      <c r="I104" s="26">
        <v>0</v>
      </c>
      <c r="J104" s="26">
        <v>100</v>
      </c>
      <c r="K104" s="26">
        <v>0</v>
      </c>
      <c r="L104" s="24"/>
      <c r="M104" s="14">
        <f t="shared" si="15"/>
        <v>0</v>
      </c>
      <c r="N104" s="14">
        <f t="shared" si="16"/>
        <v>100</v>
      </c>
      <c r="O104" s="14">
        <f t="shared" si="17"/>
        <v>106</v>
      </c>
      <c r="P104" s="14">
        <f t="shared" si="18"/>
        <v>6</v>
      </c>
      <c r="Q104" s="14">
        <f t="shared" si="19"/>
        <v>100</v>
      </c>
      <c r="R104" s="14" t="s">
        <v>29</v>
      </c>
      <c r="S104" s="13" t="s">
        <v>30</v>
      </c>
      <c r="T104" t="s">
        <v>487</v>
      </c>
      <c r="U104" t="s">
        <v>488</v>
      </c>
      <c r="V104" t="s">
        <v>422</v>
      </c>
      <c r="W104" s="37" t="s">
        <v>546</v>
      </c>
    </row>
    <row r="105" spans="1:23" ht="13.8" thickBot="1" x14ac:dyDescent="0.3">
      <c r="A105" s="24">
        <v>104</v>
      </c>
      <c r="B105" s="27" t="s">
        <v>280</v>
      </c>
      <c r="C105" s="35" t="s">
        <v>84</v>
      </c>
      <c r="D105" s="25" t="s">
        <v>23</v>
      </c>
      <c r="E105" s="24" t="s">
        <v>25</v>
      </c>
      <c r="F105" s="24" t="s">
        <v>94</v>
      </c>
      <c r="G105" s="24" t="s">
        <v>26</v>
      </c>
      <c r="H105" s="24" t="s">
        <v>34</v>
      </c>
      <c r="I105" s="26">
        <v>0</v>
      </c>
      <c r="J105" s="26">
        <v>100</v>
      </c>
      <c r="K105" s="26">
        <v>0</v>
      </c>
      <c r="L105" s="24"/>
      <c r="M105" s="14">
        <f t="shared" si="15"/>
        <v>0</v>
      </c>
      <c r="N105" s="14">
        <f t="shared" si="16"/>
        <v>100</v>
      </c>
      <c r="O105" s="14">
        <f t="shared" si="17"/>
        <v>106</v>
      </c>
      <c r="P105" s="14">
        <f t="shared" si="18"/>
        <v>6</v>
      </c>
      <c r="Q105" s="14">
        <f t="shared" si="19"/>
        <v>100</v>
      </c>
      <c r="R105" s="14" t="s">
        <v>29</v>
      </c>
      <c r="S105" s="13" t="s">
        <v>30</v>
      </c>
      <c r="T105" t="s">
        <v>489</v>
      </c>
      <c r="U105" t="s">
        <v>377</v>
      </c>
      <c r="V105" t="s">
        <v>422</v>
      </c>
      <c r="W105" s="37" t="s">
        <v>546</v>
      </c>
    </row>
    <row r="106" spans="1:23" ht="13.8" thickBot="1" x14ac:dyDescent="0.3">
      <c r="A106" s="24">
        <v>105</v>
      </c>
      <c r="B106" s="23" t="s">
        <v>281</v>
      </c>
      <c r="C106" s="35" t="s">
        <v>282</v>
      </c>
      <c r="D106" s="25" t="s">
        <v>23</v>
      </c>
      <c r="E106" s="24" t="s">
        <v>25</v>
      </c>
      <c r="F106" s="24" t="s">
        <v>71</v>
      </c>
      <c r="G106" s="24" t="s">
        <v>26</v>
      </c>
      <c r="H106" s="24" t="s">
        <v>34</v>
      </c>
      <c r="I106" s="24">
        <v>254.76</v>
      </c>
      <c r="J106" s="26">
        <v>100</v>
      </c>
      <c r="K106" s="26">
        <v>0</v>
      </c>
      <c r="L106" s="24"/>
      <c r="M106" s="14">
        <f t="shared" si="15"/>
        <v>0</v>
      </c>
      <c r="N106" s="14">
        <f t="shared" si="16"/>
        <v>354.76</v>
      </c>
      <c r="O106" s="14">
        <f t="shared" si="17"/>
        <v>360.76</v>
      </c>
      <c r="P106" s="14">
        <f t="shared" si="18"/>
        <v>6</v>
      </c>
      <c r="Q106" s="14">
        <f t="shared" si="19"/>
        <v>354.76</v>
      </c>
      <c r="R106" s="14" t="s">
        <v>29</v>
      </c>
      <c r="S106" s="13" t="s">
        <v>30</v>
      </c>
      <c r="T106" t="s">
        <v>490</v>
      </c>
      <c r="U106" t="s">
        <v>411</v>
      </c>
      <c r="V106" t="s">
        <v>375</v>
      </c>
      <c r="W106" s="38" t="s">
        <v>364</v>
      </c>
    </row>
    <row r="107" spans="1:23" ht="13.8" thickBot="1" x14ac:dyDescent="0.3">
      <c r="A107" s="24">
        <v>106</v>
      </c>
      <c r="B107" s="27" t="s">
        <v>283</v>
      </c>
      <c r="C107" s="35" t="s">
        <v>284</v>
      </c>
      <c r="D107" s="25" t="s">
        <v>23</v>
      </c>
      <c r="E107" s="24" t="s">
        <v>25</v>
      </c>
      <c r="F107" s="24" t="s">
        <v>71</v>
      </c>
      <c r="G107" s="24" t="s">
        <v>26</v>
      </c>
      <c r="H107" s="24" t="s">
        <v>34</v>
      </c>
      <c r="I107" s="24">
        <v>254.96</v>
      </c>
      <c r="J107" s="26">
        <v>100</v>
      </c>
      <c r="K107" s="26">
        <v>0</v>
      </c>
      <c r="L107" s="24"/>
      <c r="M107" s="14">
        <f t="shared" si="15"/>
        <v>0</v>
      </c>
      <c r="N107" s="14">
        <f t="shared" si="16"/>
        <v>354.96</v>
      </c>
      <c r="O107" s="14">
        <f t="shared" si="17"/>
        <v>360.96</v>
      </c>
      <c r="P107" s="14">
        <f t="shared" si="18"/>
        <v>6</v>
      </c>
      <c r="Q107" s="14">
        <f t="shared" si="19"/>
        <v>354.96</v>
      </c>
      <c r="R107" s="14" t="s">
        <v>29</v>
      </c>
      <c r="S107" s="13" t="s">
        <v>30</v>
      </c>
      <c r="T107" t="s">
        <v>491</v>
      </c>
      <c r="U107" t="s">
        <v>391</v>
      </c>
      <c r="V107" t="s">
        <v>375</v>
      </c>
      <c r="W107" s="38" t="s">
        <v>364</v>
      </c>
    </row>
    <row r="108" spans="1:23" ht="13.8" thickBot="1" x14ac:dyDescent="0.3">
      <c r="A108" s="24">
        <v>107</v>
      </c>
      <c r="B108" s="27" t="s">
        <v>89</v>
      </c>
      <c r="C108" s="35" t="s">
        <v>103</v>
      </c>
      <c r="D108" s="25" t="s">
        <v>23</v>
      </c>
      <c r="E108" s="24" t="s">
        <v>25</v>
      </c>
      <c r="F108" s="24" t="s">
        <v>94</v>
      </c>
      <c r="G108" s="24" t="s">
        <v>26</v>
      </c>
      <c r="H108" s="24" t="s">
        <v>34</v>
      </c>
      <c r="I108" s="26">
        <v>0</v>
      </c>
      <c r="J108" s="26">
        <v>100</v>
      </c>
      <c r="K108" s="26">
        <v>0</v>
      </c>
      <c r="L108" s="24"/>
      <c r="M108" s="14">
        <f t="shared" si="15"/>
        <v>0</v>
      </c>
      <c r="N108" s="14">
        <f t="shared" si="16"/>
        <v>100</v>
      </c>
      <c r="O108" s="14">
        <f t="shared" si="17"/>
        <v>106</v>
      </c>
      <c r="P108" s="14">
        <f t="shared" si="18"/>
        <v>6</v>
      </c>
      <c r="Q108" s="14">
        <f t="shared" si="19"/>
        <v>100</v>
      </c>
      <c r="R108" s="14" t="s">
        <v>29</v>
      </c>
      <c r="S108" s="13" t="s">
        <v>30</v>
      </c>
      <c r="T108" t="s">
        <v>492</v>
      </c>
      <c r="U108" t="s">
        <v>377</v>
      </c>
      <c r="V108" t="s">
        <v>422</v>
      </c>
      <c r="W108" s="38"/>
    </row>
    <row r="109" spans="1:23" ht="13.8" thickBot="1" x14ac:dyDescent="0.3">
      <c r="A109" s="24">
        <v>108</v>
      </c>
      <c r="B109" s="27" t="s">
        <v>285</v>
      </c>
      <c r="C109" s="35" t="s">
        <v>286</v>
      </c>
      <c r="D109" s="25" t="s">
        <v>23</v>
      </c>
      <c r="E109" s="24" t="s">
        <v>25</v>
      </c>
      <c r="F109" s="24" t="s">
        <v>71</v>
      </c>
      <c r="G109" s="24" t="s">
        <v>26</v>
      </c>
      <c r="H109" s="24" t="s">
        <v>34</v>
      </c>
      <c r="I109" s="24">
        <v>254.38</v>
      </c>
      <c r="J109" s="26">
        <v>100</v>
      </c>
      <c r="K109" s="26">
        <v>0</v>
      </c>
      <c r="L109" s="24"/>
      <c r="M109" s="14">
        <f t="shared" si="15"/>
        <v>0</v>
      </c>
      <c r="N109" s="14">
        <f t="shared" si="16"/>
        <v>354.38</v>
      </c>
      <c r="O109" s="14">
        <f t="shared" si="17"/>
        <v>360.38</v>
      </c>
      <c r="P109" s="14">
        <f t="shared" si="18"/>
        <v>6</v>
      </c>
      <c r="Q109" s="14">
        <f t="shared" si="19"/>
        <v>354.38</v>
      </c>
      <c r="R109" s="14" t="s">
        <v>29</v>
      </c>
      <c r="S109" s="13" t="s">
        <v>30</v>
      </c>
      <c r="T109" t="s">
        <v>493</v>
      </c>
      <c r="U109" t="s">
        <v>372</v>
      </c>
      <c r="V109" t="s">
        <v>375</v>
      </c>
      <c r="W109" s="38" t="s">
        <v>364</v>
      </c>
    </row>
    <row r="110" spans="1:23" ht="13.8" thickBot="1" x14ac:dyDescent="0.3">
      <c r="A110" s="24">
        <v>109</v>
      </c>
      <c r="B110" s="27" t="s">
        <v>69</v>
      </c>
      <c r="C110" s="35" t="s">
        <v>287</v>
      </c>
      <c r="D110" s="25" t="s">
        <v>23</v>
      </c>
      <c r="E110" s="24" t="s">
        <v>25</v>
      </c>
      <c r="F110" s="24" t="s">
        <v>71</v>
      </c>
      <c r="G110" s="24" t="s">
        <v>26</v>
      </c>
      <c r="H110" s="24" t="s">
        <v>34</v>
      </c>
      <c r="I110" s="24">
        <v>254.38</v>
      </c>
      <c r="J110" s="26">
        <v>100</v>
      </c>
      <c r="K110" s="26">
        <v>0</v>
      </c>
      <c r="L110" s="24"/>
      <c r="M110" s="14">
        <f t="shared" si="15"/>
        <v>0</v>
      </c>
      <c r="N110" s="14">
        <f t="shared" si="16"/>
        <v>354.38</v>
      </c>
      <c r="O110" s="14">
        <f t="shared" si="17"/>
        <v>360.38</v>
      </c>
      <c r="P110" s="14">
        <f t="shared" si="18"/>
        <v>6</v>
      </c>
      <c r="Q110" s="14">
        <f t="shared" si="19"/>
        <v>354.38</v>
      </c>
      <c r="R110" s="14" t="s">
        <v>29</v>
      </c>
      <c r="S110" s="13" t="s">
        <v>30</v>
      </c>
      <c r="T110" t="s">
        <v>494</v>
      </c>
      <c r="U110" t="s">
        <v>416</v>
      </c>
      <c r="V110" t="s">
        <v>375</v>
      </c>
      <c r="W110" s="38" t="s">
        <v>364</v>
      </c>
    </row>
    <row r="111" spans="1:23" ht="13.8" thickBot="1" x14ac:dyDescent="0.3">
      <c r="A111" s="24">
        <v>110</v>
      </c>
      <c r="B111" s="23" t="s">
        <v>288</v>
      </c>
      <c r="C111" s="35" t="s">
        <v>289</v>
      </c>
      <c r="D111" s="25" t="s">
        <v>23</v>
      </c>
      <c r="E111" s="24" t="s">
        <v>25</v>
      </c>
      <c r="F111" s="24" t="s">
        <v>71</v>
      </c>
      <c r="G111" s="24" t="s">
        <v>26</v>
      </c>
      <c r="H111" s="24" t="s">
        <v>34</v>
      </c>
      <c r="I111" s="24">
        <v>254.96</v>
      </c>
      <c r="J111" s="26">
        <v>100</v>
      </c>
      <c r="K111" s="26">
        <v>0</v>
      </c>
      <c r="L111" s="24"/>
      <c r="M111" s="14">
        <f t="shared" si="15"/>
        <v>0</v>
      </c>
      <c r="N111" s="14">
        <f t="shared" si="16"/>
        <v>354.96</v>
      </c>
      <c r="O111" s="14">
        <f t="shared" si="17"/>
        <v>360.96</v>
      </c>
      <c r="P111" s="14">
        <f t="shared" si="18"/>
        <v>6</v>
      </c>
      <c r="Q111" s="14">
        <f t="shared" si="19"/>
        <v>354.96</v>
      </c>
      <c r="R111" s="14" t="s">
        <v>29</v>
      </c>
      <c r="S111" s="13" t="s">
        <v>30</v>
      </c>
      <c r="T111" t="s">
        <v>495</v>
      </c>
      <c r="U111" t="s">
        <v>381</v>
      </c>
      <c r="V111" t="s">
        <v>375</v>
      </c>
      <c r="W111" s="38" t="s">
        <v>364</v>
      </c>
    </row>
    <row r="112" spans="1:23" ht="13.8" thickBot="1" x14ac:dyDescent="0.3">
      <c r="A112" s="24">
        <v>111</v>
      </c>
      <c r="B112" s="23" t="s">
        <v>290</v>
      </c>
      <c r="C112" s="35" t="s">
        <v>291</v>
      </c>
      <c r="D112" s="25" t="s">
        <v>23</v>
      </c>
      <c r="E112" s="24" t="s">
        <v>25</v>
      </c>
      <c r="F112" s="24" t="s">
        <v>71</v>
      </c>
      <c r="G112" s="24" t="s">
        <v>26</v>
      </c>
      <c r="H112" s="24" t="s">
        <v>34</v>
      </c>
      <c r="I112" s="24">
        <v>254.96</v>
      </c>
      <c r="J112" s="26">
        <v>100</v>
      </c>
      <c r="K112" s="26">
        <v>0</v>
      </c>
      <c r="L112" s="24"/>
      <c r="M112" s="14">
        <f t="shared" si="15"/>
        <v>0</v>
      </c>
      <c r="N112" s="14">
        <f t="shared" si="16"/>
        <v>354.96</v>
      </c>
      <c r="O112" s="14">
        <f t="shared" si="17"/>
        <v>360.96</v>
      </c>
      <c r="P112" s="14">
        <f t="shared" si="18"/>
        <v>6</v>
      </c>
      <c r="Q112" s="14">
        <f t="shared" si="19"/>
        <v>354.96</v>
      </c>
      <c r="R112" s="14" t="s">
        <v>29</v>
      </c>
      <c r="S112" s="13" t="s">
        <v>30</v>
      </c>
      <c r="T112" t="s">
        <v>496</v>
      </c>
      <c r="U112" t="s">
        <v>435</v>
      </c>
      <c r="V112" t="s">
        <v>375</v>
      </c>
      <c r="W112" s="38" t="s">
        <v>364</v>
      </c>
    </row>
    <row r="113" spans="1:23" ht="13.8" thickBot="1" x14ac:dyDescent="0.3">
      <c r="A113" s="24">
        <v>112</v>
      </c>
      <c r="B113" s="27" t="s">
        <v>292</v>
      </c>
      <c r="C113" s="35" t="s">
        <v>293</v>
      </c>
      <c r="D113" s="25" t="s">
        <v>23</v>
      </c>
      <c r="E113" s="24" t="s">
        <v>25</v>
      </c>
      <c r="F113" s="24" t="s">
        <v>71</v>
      </c>
      <c r="G113" s="24" t="s">
        <v>26</v>
      </c>
      <c r="H113" s="24" t="s">
        <v>34</v>
      </c>
      <c r="I113" s="24">
        <v>254.96</v>
      </c>
      <c r="J113" s="26">
        <v>100</v>
      </c>
      <c r="K113" s="26">
        <v>0</v>
      </c>
      <c r="L113" s="24"/>
      <c r="M113" s="14">
        <f t="shared" si="15"/>
        <v>0</v>
      </c>
      <c r="N113" s="14">
        <f t="shared" si="16"/>
        <v>354.96</v>
      </c>
      <c r="O113" s="14">
        <f t="shared" si="17"/>
        <v>360.96</v>
      </c>
      <c r="P113" s="14">
        <f t="shared" si="18"/>
        <v>6</v>
      </c>
      <c r="Q113" s="14">
        <f t="shared" si="19"/>
        <v>354.96</v>
      </c>
      <c r="R113" s="14" t="s">
        <v>29</v>
      </c>
      <c r="S113" s="13" t="s">
        <v>30</v>
      </c>
      <c r="T113" t="s">
        <v>497</v>
      </c>
      <c r="U113" t="s">
        <v>368</v>
      </c>
      <c r="V113" t="s">
        <v>375</v>
      </c>
      <c r="W113" s="38" t="s">
        <v>364</v>
      </c>
    </row>
    <row r="114" spans="1:23" ht="13.8" thickBot="1" x14ac:dyDescent="0.3">
      <c r="A114" s="24">
        <v>119</v>
      </c>
      <c r="B114" s="23" t="s">
        <v>294</v>
      </c>
      <c r="C114" s="35" t="s">
        <v>295</v>
      </c>
      <c r="D114" s="25" t="s">
        <v>23</v>
      </c>
      <c r="E114" s="24" t="s">
        <v>25</v>
      </c>
      <c r="F114" s="24" t="s">
        <v>71</v>
      </c>
      <c r="G114" s="24" t="s">
        <v>26</v>
      </c>
      <c r="H114" s="24" t="s">
        <v>34</v>
      </c>
      <c r="I114" s="24">
        <v>254.38</v>
      </c>
      <c r="J114" s="26">
        <v>100</v>
      </c>
      <c r="K114" s="26">
        <v>0</v>
      </c>
      <c r="L114" s="24"/>
      <c r="M114" s="14">
        <f t="shared" si="15"/>
        <v>0</v>
      </c>
      <c r="N114" s="14">
        <f t="shared" si="16"/>
        <v>354.38</v>
      </c>
      <c r="O114" s="14">
        <f t="shared" si="17"/>
        <v>360.38</v>
      </c>
      <c r="P114" s="14">
        <f t="shared" si="18"/>
        <v>6</v>
      </c>
      <c r="Q114" s="14">
        <f t="shared" si="19"/>
        <v>354.38</v>
      </c>
      <c r="R114" s="14" t="s">
        <v>29</v>
      </c>
      <c r="S114" s="13" t="s">
        <v>30</v>
      </c>
      <c r="T114" t="s">
        <v>498</v>
      </c>
      <c r="U114" t="s">
        <v>435</v>
      </c>
      <c r="V114" t="s">
        <v>375</v>
      </c>
      <c r="W114" s="38" t="s">
        <v>364</v>
      </c>
    </row>
    <row r="115" spans="1:23" ht="13.8" thickBot="1" x14ac:dyDescent="0.3">
      <c r="A115" s="24">
        <v>120</v>
      </c>
      <c r="B115" s="23" t="s">
        <v>296</v>
      </c>
      <c r="C115" s="35" t="s">
        <v>297</v>
      </c>
      <c r="D115" s="25" t="s">
        <v>23</v>
      </c>
      <c r="E115" s="24" t="s">
        <v>25</v>
      </c>
      <c r="F115" s="24" t="s">
        <v>71</v>
      </c>
      <c r="G115" s="24" t="s">
        <v>26</v>
      </c>
      <c r="H115" s="24" t="s">
        <v>34</v>
      </c>
      <c r="I115" s="24">
        <v>254.96</v>
      </c>
      <c r="J115" s="26">
        <v>100</v>
      </c>
      <c r="K115" s="26">
        <v>0</v>
      </c>
      <c r="L115" s="24"/>
      <c r="M115" s="14">
        <f t="shared" si="15"/>
        <v>0</v>
      </c>
      <c r="N115" s="14">
        <f t="shared" si="16"/>
        <v>354.96</v>
      </c>
      <c r="O115" s="14">
        <f t="shared" si="17"/>
        <v>360.96</v>
      </c>
      <c r="P115" s="14">
        <f t="shared" si="18"/>
        <v>6</v>
      </c>
      <c r="Q115" s="14">
        <f t="shared" si="19"/>
        <v>354.96</v>
      </c>
      <c r="R115" s="14" t="s">
        <v>29</v>
      </c>
      <c r="S115" s="13" t="s">
        <v>30</v>
      </c>
      <c r="T115" t="s">
        <v>499</v>
      </c>
      <c r="U115" t="s">
        <v>411</v>
      </c>
      <c r="V115" t="s">
        <v>375</v>
      </c>
      <c r="W115" s="38" t="s">
        <v>364</v>
      </c>
    </row>
    <row r="116" spans="1:23" ht="13.8" thickBot="1" x14ac:dyDescent="0.3">
      <c r="A116" s="24">
        <v>121</v>
      </c>
      <c r="B116" s="23" t="s">
        <v>298</v>
      </c>
      <c r="C116" s="35" t="s">
        <v>299</v>
      </c>
      <c r="D116" s="25" t="s">
        <v>23</v>
      </c>
      <c r="E116" s="24" t="s">
        <v>25</v>
      </c>
      <c r="F116" s="24" t="s">
        <v>71</v>
      </c>
      <c r="G116" s="24" t="s">
        <v>26</v>
      </c>
      <c r="H116" s="24" t="s">
        <v>34</v>
      </c>
      <c r="I116" s="24">
        <v>254.96</v>
      </c>
      <c r="J116" s="26">
        <v>100</v>
      </c>
      <c r="K116" s="26">
        <v>0</v>
      </c>
      <c r="L116" s="24"/>
      <c r="M116" s="14">
        <f t="shared" si="15"/>
        <v>0</v>
      </c>
      <c r="N116" s="14">
        <f t="shared" si="16"/>
        <v>354.96</v>
      </c>
      <c r="O116" s="14">
        <f t="shared" si="17"/>
        <v>360.96</v>
      </c>
      <c r="P116" s="14">
        <f t="shared" si="18"/>
        <v>6</v>
      </c>
      <c r="Q116" s="14">
        <f t="shared" si="19"/>
        <v>354.96</v>
      </c>
      <c r="R116" s="14" t="s">
        <v>29</v>
      </c>
      <c r="S116" s="13" t="s">
        <v>30</v>
      </c>
      <c r="T116" t="s">
        <v>500</v>
      </c>
      <c r="U116" t="s">
        <v>409</v>
      </c>
      <c r="V116" t="s">
        <v>375</v>
      </c>
      <c r="W116" s="38" t="s">
        <v>364</v>
      </c>
    </row>
    <row r="117" spans="1:23" ht="13.8" thickBot="1" x14ac:dyDescent="0.3">
      <c r="A117" s="24">
        <v>122</v>
      </c>
      <c r="B117" s="27" t="s">
        <v>300</v>
      </c>
      <c r="C117" s="35" t="s">
        <v>301</v>
      </c>
      <c r="D117" s="25" t="s">
        <v>23</v>
      </c>
      <c r="E117" s="24" t="s">
        <v>25</v>
      </c>
      <c r="F117" s="24" t="s">
        <v>71</v>
      </c>
      <c r="G117" s="24" t="s">
        <v>26</v>
      </c>
      <c r="H117" s="24" t="s">
        <v>34</v>
      </c>
      <c r="I117" s="24">
        <v>254.38</v>
      </c>
      <c r="J117" s="26">
        <v>100</v>
      </c>
      <c r="K117" s="26">
        <v>0</v>
      </c>
      <c r="L117" s="24"/>
      <c r="M117" s="14">
        <f t="shared" si="15"/>
        <v>0</v>
      </c>
      <c r="N117" s="14">
        <f t="shared" si="16"/>
        <v>354.38</v>
      </c>
      <c r="O117" s="14">
        <f t="shared" si="17"/>
        <v>360.38</v>
      </c>
      <c r="P117" s="14">
        <f t="shared" si="18"/>
        <v>6</v>
      </c>
      <c r="Q117" s="14">
        <f t="shared" si="19"/>
        <v>354.38</v>
      </c>
      <c r="R117" s="14" t="s">
        <v>29</v>
      </c>
      <c r="S117" s="13" t="s">
        <v>30</v>
      </c>
      <c r="T117" t="s">
        <v>501</v>
      </c>
      <c r="U117" t="s">
        <v>416</v>
      </c>
      <c r="V117" t="s">
        <v>375</v>
      </c>
      <c r="W117" s="37"/>
    </row>
    <row r="118" spans="1:23" ht="13.8" thickBot="1" x14ac:dyDescent="0.3">
      <c r="A118" s="24">
        <v>123</v>
      </c>
      <c r="B118" s="27" t="s">
        <v>67</v>
      </c>
      <c r="C118" s="35" t="s">
        <v>302</v>
      </c>
      <c r="D118" s="25" t="s">
        <v>23</v>
      </c>
      <c r="E118" s="24" t="s">
        <v>25</v>
      </c>
      <c r="F118" s="24" t="s">
        <v>71</v>
      </c>
      <c r="G118" s="24" t="s">
        <v>26</v>
      </c>
      <c r="H118" s="24" t="s">
        <v>34</v>
      </c>
      <c r="I118" s="24">
        <v>254.95</v>
      </c>
      <c r="J118" s="26">
        <v>100</v>
      </c>
      <c r="K118" s="26">
        <v>0</v>
      </c>
      <c r="L118" s="24"/>
      <c r="M118" s="14">
        <f t="shared" si="15"/>
        <v>0</v>
      </c>
      <c r="N118" s="14">
        <f t="shared" si="16"/>
        <v>354.95</v>
      </c>
      <c r="O118" s="14">
        <f t="shared" si="17"/>
        <v>360.95</v>
      </c>
      <c r="P118" s="14">
        <f t="shared" si="18"/>
        <v>6</v>
      </c>
      <c r="Q118" s="14">
        <f t="shared" si="19"/>
        <v>354.95</v>
      </c>
      <c r="R118" s="14" t="s">
        <v>29</v>
      </c>
      <c r="S118" s="13" t="s">
        <v>30</v>
      </c>
      <c r="T118" t="s">
        <v>502</v>
      </c>
      <c r="U118" t="s">
        <v>503</v>
      </c>
      <c r="V118" t="s">
        <v>375</v>
      </c>
      <c r="W118" s="37"/>
    </row>
    <row r="119" spans="1:23" ht="13.8" thickBot="1" x14ac:dyDescent="0.3">
      <c r="A119" s="24">
        <v>124</v>
      </c>
      <c r="B119" s="23" t="s">
        <v>59</v>
      </c>
      <c r="C119" s="35" t="s">
        <v>303</v>
      </c>
      <c r="D119" s="25" t="s">
        <v>23</v>
      </c>
      <c r="E119" s="24" t="s">
        <v>25</v>
      </c>
      <c r="F119" s="24" t="s">
        <v>71</v>
      </c>
      <c r="G119" s="24" t="s">
        <v>26</v>
      </c>
      <c r="H119" s="24" t="s">
        <v>34</v>
      </c>
      <c r="I119" s="24">
        <v>254.95</v>
      </c>
      <c r="J119" s="26">
        <v>100</v>
      </c>
      <c r="K119" s="26">
        <v>0</v>
      </c>
      <c r="L119" s="24"/>
      <c r="M119" s="14">
        <f t="shared" si="15"/>
        <v>0</v>
      </c>
      <c r="N119" s="14">
        <f t="shared" si="16"/>
        <v>354.95</v>
      </c>
      <c r="O119" s="14">
        <f t="shared" si="17"/>
        <v>360.95</v>
      </c>
      <c r="P119" s="14">
        <f t="shared" si="18"/>
        <v>6</v>
      </c>
      <c r="Q119" s="14">
        <f t="shared" si="19"/>
        <v>354.95</v>
      </c>
      <c r="R119" s="14" t="s">
        <v>29</v>
      </c>
      <c r="S119" s="13" t="s">
        <v>30</v>
      </c>
      <c r="T119" t="s">
        <v>504</v>
      </c>
      <c r="U119" t="s">
        <v>368</v>
      </c>
      <c r="V119" t="s">
        <v>375</v>
      </c>
      <c r="W119" s="38" t="s">
        <v>364</v>
      </c>
    </row>
    <row r="120" spans="1:23" ht="13.8" thickBot="1" x14ac:dyDescent="0.3">
      <c r="A120" s="24">
        <v>125</v>
      </c>
      <c r="B120" s="23" t="s">
        <v>304</v>
      </c>
      <c r="C120" s="35" t="s">
        <v>305</v>
      </c>
      <c r="D120" s="25" t="s">
        <v>23</v>
      </c>
      <c r="E120" s="24" t="s">
        <v>25</v>
      </c>
      <c r="F120" s="24" t="s">
        <v>71</v>
      </c>
      <c r="G120" s="24" t="s">
        <v>26</v>
      </c>
      <c r="H120" s="24" t="s">
        <v>34</v>
      </c>
      <c r="I120" s="24">
        <v>254.95</v>
      </c>
      <c r="J120" s="26">
        <v>100</v>
      </c>
      <c r="K120" s="26">
        <v>0</v>
      </c>
      <c r="L120" s="24"/>
      <c r="M120" s="14">
        <f t="shared" si="15"/>
        <v>0</v>
      </c>
      <c r="N120" s="14">
        <f t="shared" si="16"/>
        <v>354.95</v>
      </c>
      <c r="O120" s="14">
        <f t="shared" si="17"/>
        <v>360.95</v>
      </c>
      <c r="P120" s="14">
        <f t="shared" si="18"/>
        <v>6</v>
      </c>
      <c r="Q120" s="14">
        <f t="shared" si="19"/>
        <v>354.95</v>
      </c>
      <c r="R120" s="14" t="s">
        <v>29</v>
      </c>
      <c r="S120" s="13" t="s">
        <v>30</v>
      </c>
      <c r="T120" t="s">
        <v>505</v>
      </c>
      <c r="U120" t="s">
        <v>372</v>
      </c>
      <c r="V120" t="s">
        <v>375</v>
      </c>
      <c r="W120" s="38" t="s">
        <v>364</v>
      </c>
    </row>
    <row r="121" spans="1:23" ht="13.8" thickBot="1" x14ac:dyDescent="0.3">
      <c r="A121" s="24">
        <v>126</v>
      </c>
      <c r="B121" s="27" t="s">
        <v>68</v>
      </c>
      <c r="C121" s="35" t="s">
        <v>306</v>
      </c>
      <c r="D121" s="25" t="s">
        <v>23</v>
      </c>
      <c r="E121" s="24" t="s">
        <v>25</v>
      </c>
      <c r="F121" s="24" t="s">
        <v>71</v>
      </c>
      <c r="G121" s="24" t="s">
        <v>26</v>
      </c>
      <c r="H121" s="24" t="s">
        <v>34</v>
      </c>
      <c r="I121" s="24">
        <v>254.95</v>
      </c>
      <c r="J121" s="26">
        <v>100</v>
      </c>
      <c r="K121" s="26">
        <v>0</v>
      </c>
      <c r="L121" s="24"/>
      <c r="M121" s="14">
        <f t="shared" si="15"/>
        <v>0</v>
      </c>
      <c r="N121" s="14">
        <f t="shared" si="16"/>
        <v>354.95</v>
      </c>
      <c r="O121" s="14">
        <f t="shared" si="17"/>
        <v>360.95</v>
      </c>
      <c r="P121" s="14">
        <f t="shared" si="18"/>
        <v>6</v>
      </c>
      <c r="Q121" s="14">
        <f t="shared" si="19"/>
        <v>354.95</v>
      </c>
      <c r="R121" s="14" t="s">
        <v>29</v>
      </c>
      <c r="S121" s="13" t="s">
        <v>30</v>
      </c>
      <c r="T121" t="s">
        <v>506</v>
      </c>
      <c r="U121" t="s">
        <v>381</v>
      </c>
      <c r="V121" t="s">
        <v>375</v>
      </c>
      <c r="W121" s="38" t="s">
        <v>364</v>
      </c>
    </row>
    <row r="122" spans="1:23" s="48" customFormat="1" ht="13.8" thickBot="1" x14ac:dyDescent="0.3">
      <c r="A122" s="41">
        <v>127</v>
      </c>
      <c r="B122" s="42" t="s">
        <v>95</v>
      </c>
      <c r="C122" s="43" t="s">
        <v>96</v>
      </c>
      <c r="D122" s="44" t="s">
        <v>23</v>
      </c>
      <c r="E122" s="41" t="s">
        <v>25</v>
      </c>
      <c r="F122" s="41" t="s">
        <v>94</v>
      </c>
      <c r="G122" s="41" t="s">
        <v>26</v>
      </c>
      <c r="H122" s="41" t="s">
        <v>34</v>
      </c>
      <c r="I122" s="45">
        <v>0</v>
      </c>
      <c r="J122" s="45">
        <v>0</v>
      </c>
      <c r="K122" s="45">
        <v>0</v>
      </c>
      <c r="L122" s="41"/>
      <c r="M122" s="46">
        <f t="shared" si="15"/>
        <v>0</v>
      </c>
      <c r="N122" s="46">
        <f t="shared" si="16"/>
        <v>0</v>
      </c>
      <c r="O122" s="46">
        <f t="shared" si="17"/>
        <v>0</v>
      </c>
      <c r="P122" s="46">
        <f t="shared" si="18"/>
        <v>0</v>
      </c>
      <c r="Q122" s="46">
        <f t="shared" si="19"/>
        <v>0</v>
      </c>
      <c r="R122" s="46" t="s">
        <v>29</v>
      </c>
      <c r="S122" s="47" t="s">
        <v>30</v>
      </c>
      <c r="T122" s="48" t="s">
        <v>507</v>
      </c>
      <c r="U122" s="48" t="s">
        <v>377</v>
      </c>
      <c r="V122" s="48" t="s">
        <v>422</v>
      </c>
      <c r="W122" s="49" t="s">
        <v>547</v>
      </c>
    </row>
    <row r="123" spans="1:23" ht="13.8" thickBot="1" x14ac:dyDescent="0.3">
      <c r="A123" s="24">
        <v>128</v>
      </c>
      <c r="B123" s="27" t="s">
        <v>85</v>
      </c>
      <c r="C123" s="35" t="s">
        <v>86</v>
      </c>
      <c r="D123" s="25" t="s">
        <v>23</v>
      </c>
      <c r="E123" s="24" t="s">
        <v>25</v>
      </c>
      <c r="F123" s="24" t="s">
        <v>94</v>
      </c>
      <c r="G123" s="24" t="s">
        <v>26</v>
      </c>
      <c r="H123" s="24" t="s">
        <v>34</v>
      </c>
      <c r="I123" s="26">
        <v>0</v>
      </c>
      <c r="J123" s="26">
        <v>100</v>
      </c>
      <c r="K123" s="26">
        <v>0</v>
      </c>
      <c r="L123" s="24"/>
      <c r="M123" s="14">
        <f t="shared" si="15"/>
        <v>0</v>
      </c>
      <c r="N123" s="14">
        <f t="shared" si="16"/>
        <v>100</v>
      </c>
      <c r="O123" s="14">
        <f t="shared" si="17"/>
        <v>106</v>
      </c>
      <c r="P123" s="14">
        <f t="shared" si="18"/>
        <v>6</v>
      </c>
      <c r="Q123" s="14">
        <f t="shared" si="19"/>
        <v>100</v>
      </c>
      <c r="R123" s="14" t="s">
        <v>29</v>
      </c>
      <c r="S123" s="13" t="s">
        <v>30</v>
      </c>
      <c r="T123" t="s">
        <v>540</v>
      </c>
      <c r="U123" t="s">
        <v>377</v>
      </c>
      <c r="V123" t="s">
        <v>422</v>
      </c>
      <c r="W123" s="37" t="s">
        <v>546</v>
      </c>
    </row>
    <row r="124" spans="1:23" ht="13.8" thickBot="1" x14ac:dyDescent="0.3">
      <c r="A124" s="24">
        <v>129</v>
      </c>
      <c r="B124" s="23" t="s">
        <v>307</v>
      </c>
      <c r="C124" s="35" t="s">
        <v>308</v>
      </c>
      <c r="D124" s="25" t="s">
        <v>23</v>
      </c>
      <c r="E124" s="24" t="s">
        <v>25</v>
      </c>
      <c r="F124" s="24" t="s">
        <v>71</v>
      </c>
      <c r="G124" s="24" t="s">
        <v>26</v>
      </c>
      <c r="H124" s="24" t="s">
        <v>34</v>
      </c>
      <c r="I124" s="24">
        <v>254.95</v>
      </c>
      <c r="J124" s="26">
        <v>100</v>
      </c>
      <c r="K124" s="26">
        <v>0</v>
      </c>
      <c r="L124" s="24"/>
      <c r="M124" s="14">
        <f t="shared" ref="M124:M153" si="20">K124*1.06</f>
        <v>0</v>
      </c>
      <c r="N124" s="14">
        <f t="shared" ref="N124:N153" si="21">I124+J124+M124</f>
        <v>354.95</v>
      </c>
      <c r="O124" s="14">
        <f t="shared" ref="O124:O153" si="22">I124+(J124+M124)*1.06</f>
        <v>360.95</v>
      </c>
      <c r="P124" s="14">
        <f t="shared" ref="P124:P153" si="23">(M124+J124)*0.06</f>
        <v>6</v>
      </c>
      <c r="Q124" s="14">
        <f t="shared" ref="Q124:Q153" si="24">O124-P124</f>
        <v>354.95</v>
      </c>
      <c r="R124" s="14" t="s">
        <v>29</v>
      </c>
      <c r="S124" s="13" t="s">
        <v>30</v>
      </c>
      <c r="T124" t="s">
        <v>508</v>
      </c>
      <c r="U124" t="s">
        <v>368</v>
      </c>
      <c r="V124" t="s">
        <v>375</v>
      </c>
      <c r="W124" s="38" t="s">
        <v>364</v>
      </c>
    </row>
    <row r="125" spans="1:23" ht="13.8" thickBot="1" x14ac:dyDescent="0.3">
      <c r="A125" s="24">
        <v>130</v>
      </c>
      <c r="B125" s="23" t="s">
        <v>309</v>
      </c>
      <c r="C125" s="35" t="s">
        <v>310</v>
      </c>
      <c r="D125" s="25" t="s">
        <v>23</v>
      </c>
      <c r="E125" s="24" t="s">
        <v>25</v>
      </c>
      <c r="F125" s="24" t="s">
        <v>71</v>
      </c>
      <c r="G125" s="24" t="s">
        <v>26</v>
      </c>
      <c r="H125" s="24" t="s">
        <v>34</v>
      </c>
      <c r="I125" s="24">
        <v>254.95</v>
      </c>
      <c r="J125" s="26">
        <v>100</v>
      </c>
      <c r="K125" s="26">
        <v>0</v>
      </c>
      <c r="L125" s="24"/>
      <c r="M125" s="14">
        <f t="shared" si="20"/>
        <v>0</v>
      </c>
      <c r="N125" s="14">
        <f t="shared" si="21"/>
        <v>354.95</v>
      </c>
      <c r="O125" s="14">
        <f t="shared" si="22"/>
        <v>360.95</v>
      </c>
      <c r="P125" s="14">
        <f t="shared" si="23"/>
        <v>6</v>
      </c>
      <c r="Q125" s="14">
        <f t="shared" si="24"/>
        <v>354.95</v>
      </c>
      <c r="R125" s="14" t="s">
        <v>29</v>
      </c>
      <c r="S125" s="13" t="s">
        <v>30</v>
      </c>
      <c r="T125" t="s">
        <v>509</v>
      </c>
      <c r="U125" t="s">
        <v>435</v>
      </c>
      <c r="V125" t="s">
        <v>375</v>
      </c>
      <c r="W125" s="38" t="s">
        <v>364</v>
      </c>
    </row>
    <row r="126" spans="1:23" ht="13.8" thickBot="1" x14ac:dyDescent="0.3">
      <c r="A126" s="24">
        <v>131</v>
      </c>
      <c r="B126" s="33" t="s">
        <v>311</v>
      </c>
      <c r="C126" s="35" t="s">
        <v>312</v>
      </c>
      <c r="D126" s="25" t="s">
        <v>23</v>
      </c>
      <c r="E126" s="24" t="s">
        <v>25</v>
      </c>
      <c r="F126" s="24" t="s">
        <v>71</v>
      </c>
      <c r="G126" s="24" t="s">
        <v>26</v>
      </c>
      <c r="H126" s="24" t="s">
        <v>34</v>
      </c>
      <c r="I126" s="24">
        <v>255.46</v>
      </c>
      <c r="J126" s="26">
        <v>100</v>
      </c>
      <c r="K126" s="26">
        <v>0</v>
      </c>
      <c r="L126" s="24"/>
      <c r="M126" s="14">
        <f t="shared" si="20"/>
        <v>0</v>
      </c>
      <c r="N126" s="14">
        <f t="shared" si="21"/>
        <v>355.46</v>
      </c>
      <c r="O126" s="14">
        <f t="shared" si="22"/>
        <v>361.46</v>
      </c>
      <c r="P126" s="14">
        <f t="shared" si="23"/>
        <v>6</v>
      </c>
      <c r="Q126" s="14">
        <f t="shared" si="24"/>
        <v>355.46</v>
      </c>
      <c r="R126" s="14" t="s">
        <v>29</v>
      </c>
      <c r="S126" s="13" t="s">
        <v>30</v>
      </c>
      <c r="T126" t="s">
        <v>510</v>
      </c>
      <c r="U126" t="s">
        <v>404</v>
      </c>
      <c r="V126" t="s">
        <v>375</v>
      </c>
      <c r="W126" s="37"/>
    </row>
    <row r="127" spans="1:23" ht="13.8" thickBot="1" x14ac:dyDescent="0.3">
      <c r="A127" s="24">
        <v>132</v>
      </c>
      <c r="B127" s="23" t="s">
        <v>313</v>
      </c>
      <c r="C127" s="35" t="s">
        <v>314</v>
      </c>
      <c r="D127" s="25" t="s">
        <v>23</v>
      </c>
      <c r="E127" s="24" t="s">
        <v>25</v>
      </c>
      <c r="F127" s="24" t="s">
        <v>71</v>
      </c>
      <c r="G127" s="24" t="s">
        <v>26</v>
      </c>
      <c r="H127" s="24" t="s">
        <v>34</v>
      </c>
      <c r="I127" s="24">
        <v>255.46</v>
      </c>
      <c r="J127" s="26">
        <v>100</v>
      </c>
      <c r="K127" s="26">
        <v>0</v>
      </c>
      <c r="L127" s="24"/>
      <c r="M127" s="14">
        <f t="shared" si="20"/>
        <v>0</v>
      </c>
      <c r="N127" s="14">
        <f t="shared" si="21"/>
        <v>355.46</v>
      </c>
      <c r="O127" s="14">
        <f t="shared" si="22"/>
        <v>361.46</v>
      </c>
      <c r="P127" s="14">
        <f t="shared" si="23"/>
        <v>6</v>
      </c>
      <c r="Q127" s="14">
        <f t="shared" si="24"/>
        <v>355.46</v>
      </c>
      <c r="R127" s="14" t="s">
        <v>29</v>
      </c>
      <c r="S127" s="13" t="s">
        <v>30</v>
      </c>
      <c r="T127" t="s">
        <v>511</v>
      </c>
      <c r="U127" t="s">
        <v>411</v>
      </c>
      <c r="V127" t="s">
        <v>375</v>
      </c>
      <c r="W127" s="37"/>
    </row>
    <row r="128" spans="1:23" ht="13.8" thickBot="1" x14ac:dyDescent="0.3">
      <c r="A128" s="24">
        <v>133</v>
      </c>
      <c r="B128" s="27" t="s">
        <v>100</v>
      </c>
      <c r="C128" s="35" t="s">
        <v>315</v>
      </c>
      <c r="D128" s="25" t="s">
        <v>23</v>
      </c>
      <c r="E128" s="24" t="s">
        <v>25</v>
      </c>
      <c r="F128" s="24" t="s">
        <v>71</v>
      </c>
      <c r="G128" s="24" t="s">
        <v>26</v>
      </c>
      <c r="H128" s="24" t="s">
        <v>34</v>
      </c>
      <c r="I128" s="24">
        <v>254.95</v>
      </c>
      <c r="J128" s="26">
        <v>100</v>
      </c>
      <c r="K128" s="26">
        <v>0</v>
      </c>
      <c r="L128" s="24"/>
      <c r="M128" s="14">
        <f t="shared" si="20"/>
        <v>0</v>
      </c>
      <c r="N128" s="14">
        <f t="shared" si="21"/>
        <v>354.95</v>
      </c>
      <c r="O128" s="14">
        <f t="shared" si="22"/>
        <v>360.95</v>
      </c>
      <c r="P128" s="14">
        <f t="shared" si="23"/>
        <v>6</v>
      </c>
      <c r="Q128" s="14">
        <f t="shared" si="24"/>
        <v>354.95</v>
      </c>
      <c r="R128" s="14" t="s">
        <v>29</v>
      </c>
      <c r="S128" s="13" t="s">
        <v>30</v>
      </c>
      <c r="T128" t="s">
        <v>512</v>
      </c>
      <c r="U128" t="s">
        <v>381</v>
      </c>
      <c r="V128" t="s">
        <v>375</v>
      </c>
      <c r="W128" s="37"/>
    </row>
    <row r="129" spans="1:23" ht="13.8" thickBot="1" x14ac:dyDescent="0.3">
      <c r="A129" s="24">
        <v>134</v>
      </c>
      <c r="B129" s="23" t="s">
        <v>316</v>
      </c>
      <c r="C129" s="35" t="s">
        <v>317</v>
      </c>
      <c r="D129" s="25" t="s">
        <v>23</v>
      </c>
      <c r="E129" s="24" t="s">
        <v>25</v>
      </c>
      <c r="F129" s="24" t="s">
        <v>71</v>
      </c>
      <c r="G129" s="24" t="s">
        <v>26</v>
      </c>
      <c r="H129" s="24" t="s">
        <v>34</v>
      </c>
      <c r="I129" s="24">
        <v>254.95</v>
      </c>
      <c r="J129" s="26">
        <v>100</v>
      </c>
      <c r="K129" s="26">
        <v>0</v>
      </c>
      <c r="L129" s="24"/>
      <c r="M129" s="14">
        <f t="shared" si="20"/>
        <v>0</v>
      </c>
      <c r="N129" s="14">
        <f t="shared" si="21"/>
        <v>354.95</v>
      </c>
      <c r="O129" s="14">
        <f t="shared" si="22"/>
        <v>360.95</v>
      </c>
      <c r="P129" s="14">
        <f t="shared" si="23"/>
        <v>6</v>
      </c>
      <c r="Q129" s="14">
        <f t="shared" si="24"/>
        <v>354.95</v>
      </c>
      <c r="R129" s="14" t="s">
        <v>29</v>
      </c>
      <c r="S129" s="13" t="s">
        <v>30</v>
      </c>
      <c r="T129" t="s">
        <v>513</v>
      </c>
      <c r="U129" t="s">
        <v>377</v>
      </c>
      <c r="V129" t="s">
        <v>514</v>
      </c>
      <c r="W129" s="38"/>
    </row>
    <row r="130" spans="1:23" ht="13.8" thickBot="1" x14ac:dyDescent="0.3">
      <c r="A130" s="24">
        <v>135</v>
      </c>
      <c r="B130" s="23" t="s">
        <v>318</v>
      </c>
      <c r="C130" s="35" t="s">
        <v>319</v>
      </c>
      <c r="D130" s="25" t="s">
        <v>23</v>
      </c>
      <c r="E130" s="24" t="s">
        <v>25</v>
      </c>
      <c r="F130" s="24" t="s">
        <v>71</v>
      </c>
      <c r="G130" s="24" t="s">
        <v>26</v>
      </c>
      <c r="H130" s="24" t="s">
        <v>34</v>
      </c>
      <c r="I130" s="24">
        <v>255.46</v>
      </c>
      <c r="J130" s="26">
        <v>100</v>
      </c>
      <c r="K130" s="26">
        <v>0</v>
      </c>
      <c r="L130" s="24"/>
      <c r="M130" s="14">
        <f t="shared" si="20"/>
        <v>0</v>
      </c>
      <c r="N130" s="14">
        <f t="shared" si="21"/>
        <v>355.46</v>
      </c>
      <c r="O130" s="14">
        <f t="shared" si="22"/>
        <v>361.46</v>
      </c>
      <c r="P130" s="14">
        <f t="shared" si="23"/>
        <v>6</v>
      </c>
      <c r="Q130" s="14">
        <f t="shared" si="24"/>
        <v>355.46</v>
      </c>
      <c r="R130" s="14" t="s">
        <v>29</v>
      </c>
      <c r="S130" s="13" t="s">
        <v>30</v>
      </c>
      <c r="T130" t="s">
        <v>515</v>
      </c>
      <c r="U130" t="s">
        <v>411</v>
      </c>
      <c r="V130" t="s">
        <v>375</v>
      </c>
      <c r="W130" s="38" t="s">
        <v>364</v>
      </c>
    </row>
    <row r="131" spans="1:23" ht="13.8" thickBot="1" x14ac:dyDescent="0.3">
      <c r="A131" s="24">
        <v>136</v>
      </c>
      <c r="B131" s="23" t="s">
        <v>320</v>
      </c>
      <c r="C131" s="35" t="s">
        <v>321</v>
      </c>
      <c r="D131" s="25" t="s">
        <v>23</v>
      </c>
      <c r="E131" s="24" t="s">
        <v>25</v>
      </c>
      <c r="F131" s="24" t="s">
        <v>71</v>
      </c>
      <c r="G131" s="24" t="s">
        <v>26</v>
      </c>
      <c r="H131" s="24" t="s">
        <v>34</v>
      </c>
      <c r="I131" s="24">
        <v>255.78</v>
      </c>
      <c r="J131" s="26">
        <v>100</v>
      </c>
      <c r="K131" s="26">
        <v>0</v>
      </c>
      <c r="L131" s="24"/>
      <c r="M131" s="14">
        <f t="shared" si="20"/>
        <v>0</v>
      </c>
      <c r="N131" s="14">
        <f t="shared" si="21"/>
        <v>355.78</v>
      </c>
      <c r="O131" s="14">
        <f t="shared" si="22"/>
        <v>361.78</v>
      </c>
      <c r="P131" s="14">
        <f t="shared" si="23"/>
        <v>6</v>
      </c>
      <c r="Q131" s="14">
        <f t="shared" si="24"/>
        <v>355.78</v>
      </c>
      <c r="R131" s="14" t="s">
        <v>29</v>
      </c>
      <c r="S131" s="13" t="s">
        <v>30</v>
      </c>
      <c r="T131" t="s">
        <v>516</v>
      </c>
      <c r="U131" t="s">
        <v>416</v>
      </c>
      <c r="V131" t="s">
        <v>514</v>
      </c>
      <c r="W131" s="38"/>
    </row>
    <row r="132" spans="1:23" ht="13.8" thickBot="1" x14ac:dyDescent="0.3">
      <c r="A132" s="24">
        <v>137</v>
      </c>
      <c r="B132" s="23" t="s">
        <v>322</v>
      </c>
      <c r="C132" s="35" t="s">
        <v>323</v>
      </c>
      <c r="D132" s="25" t="s">
        <v>23</v>
      </c>
      <c r="E132" s="24" t="s">
        <v>25</v>
      </c>
      <c r="F132" s="24" t="s">
        <v>71</v>
      </c>
      <c r="G132" s="24" t="s">
        <v>26</v>
      </c>
      <c r="H132" s="24" t="s">
        <v>34</v>
      </c>
      <c r="I132" s="24">
        <v>255.78</v>
      </c>
      <c r="J132" s="26">
        <v>100</v>
      </c>
      <c r="K132" s="26">
        <v>0</v>
      </c>
      <c r="L132" s="24"/>
      <c r="M132" s="14">
        <f t="shared" si="20"/>
        <v>0</v>
      </c>
      <c r="N132" s="14">
        <f t="shared" si="21"/>
        <v>355.78</v>
      </c>
      <c r="O132" s="14">
        <f t="shared" si="22"/>
        <v>361.78</v>
      </c>
      <c r="P132" s="14">
        <f t="shared" si="23"/>
        <v>6</v>
      </c>
      <c r="Q132" s="14">
        <f t="shared" si="24"/>
        <v>355.78</v>
      </c>
      <c r="R132" s="14" t="s">
        <v>29</v>
      </c>
      <c r="S132" s="13" t="s">
        <v>30</v>
      </c>
      <c r="T132" t="s">
        <v>517</v>
      </c>
      <c r="U132" t="s">
        <v>411</v>
      </c>
      <c r="V132" t="s">
        <v>375</v>
      </c>
      <c r="W132" s="38" t="s">
        <v>364</v>
      </c>
    </row>
    <row r="133" spans="1:23" ht="13.8" thickBot="1" x14ac:dyDescent="0.3">
      <c r="A133" s="24">
        <v>138</v>
      </c>
      <c r="B133" s="33" t="s">
        <v>324</v>
      </c>
      <c r="C133" s="35" t="s">
        <v>325</v>
      </c>
      <c r="D133" s="25" t="s">
        <v>23</v>
      </c>
      <c r="E133" s="24" t="s">
        <v>25</v>
      </c>
      <c r="F133" s="24" t="s">
        <v>71</v>
      </c>
      <c r="G133" s="24" t="s">
        <v>26</v>
      </c>
      <c r="H133" s="24" t="s">
        <v>34</v>
      </c>
      <c r="I133" s="24">
        <v>255.78</v>
      </c>
      <c r="J133" s="26">
        <v>100</v>
      </c>
      <c r="K133" s="26">
        <v>0</v>
      </c>
      <c r="L133" s="24"/>
      <c r="M133" s="14">
        <f t="shared" si="20"/>
        <v>0</v>
      </c>
      <c r="N133" s="14">
        <f t="shared" si="21"/>
        <v>355.78</v>
      </c>
      <c r="O133" s="14">
        <f t="shared" si="22"/>
        <v>361.78</v>
      </c>
      <c r="P133" s="14">
        <f t="shared" si="23"/>
        <v>6</v>
      </c>
      <c r="Q133" s="14">
        <f t="shared" si="24"/>
        <v>355.78</v>
      </c>
      <c r="R133" s="14" t="s">
        <v>29</v>
      </c>
      <c r="S133" s="13" t="s">
        <v>30</v>
      </c>
      <c r="T133" t="s">
        <v>518</v>
      </c>
      <c r="U133" t="s">
        <v>381</v>
      </c>
      <c r="V133" t="s">
        <v>375</v>
      </c>
      <c r="W133" s="38" t="s">
        <v>364</v>
      </c>
    </row>
    <row r="134" spans="1:23" ht="13.8" thickBot="1" x14ac:dyDescent="0.3">
      <c r="A134" s="24">
        <v>139</v>
      </c>
      <c r="B134" s="23" t="s">
        <v>326</v>
      </c>
      <c r="C134" s="35" t="s">
        <v>327</v>
      </c>
      <c r="D134" s="25" t="s">
        <v>23</v>
      </c>
      <c r="E134" s="24" t="s">
        <v>25</v>
      </c>
      <c r="F134" s="24" t="s">
        <v>71</v>
      </c>
      <c r="G134" s="24" t="s">
        <v>26</v>
      </c>
      <c r="H134" s="24" t="s">
        <v>34</v>
      </c>
      <c r="I134" s="24">
        <v>255.78</v>
      </c>
      <c r="J134" s="26">
        <v>100</v>
      </c>
      <c r="K134" s="26">
        <v>0</v>
      </c>
      <c r="L134" s="24"/>
      <c r="M134" s="14">
        <f t="shared" si="20"/>
        <v>0</v>
      </c>
      <c r="N134" s="14">
        <f t="shared" si="21"/>
        <v>355.78</v>
      </c>
      <c r="O134" s="14">
        <f t="shared" si="22"/>
        <v>361.78</v>
      </c>
      <c r="P134" s="14">
        <f t="shared" si="23"/>
        <v>6</v>
      </c>
      <c r="Q134" s="14">
        <f t="shared" si="24"/>
        <v>355.78</v>
      </c>
      <c r="R134" s="14" t="s">
        <v>29</v>
      </c>
      <c r="S134" s="13" t="s">
        <v>30</v>
      </c>
      <c r="T134" t="s">
        <v>519</v>
      </c>
      <c r="U134" t="s">
        <v>374</v>
      </c>
      <c r="V134" t="s">
        <v>375</v>
      </c>
      <c r="W134" s="37"/>
    </row>
    <row r="135" spans="1:23" ht="13.8" thickBot="1" x14ac:dyDescent="0.3">
      <c r="A135" s="24">
        <v>140</v>
      </c>
      <c r="B135" s="27" t="s">
        <v>328</v>
      </c>
      <c r="C135" s="35" t="s">
        <v>329</v>
      </c>
      <c r="D135" s="25" t="s">
        <v>23</v>
      </c>
      <c r="E135" s="24" t="s">
        <v>25</v>
      </c>
      <c r="F135" s="24" t="s">
        <v>71</v>
      </c>
      <c r="G135" s="24" t="s">
        <v>26</v>
      </c>
      <c r="H135" s="24" t="s">
        <v>34</v>
      </c>
      <c r="I135" s="24">
        <v>255.78</v>
      </c>
      <c r="J135" s="26">
        <v>100</v>
      </c>
      <c r="K135" s="26">
        <v>0</v>
      </c>
      <c r="L135" s="24"/>
      <c r="M135" s="14">
        <f t="shared" si="20"/>
        <v>0</v>
      </c>
      <c r="N135" s="14">
        <f t="shared" si="21"/>
        <v>355.78</v>
      </c>
      <c r="O135" s="14">
        <f t="shared" si="22"/>
        <v>361.78</v>
      </c>
      <c r="P135" s="14">
        <f t="shared" si="23"/>
        <v>6</v>
      </c>
      <c r="Q135" s="14">
        <f t="shared" si="24"/>
        <v>355.78</v>
      </c>
      <c r="R135" s="14" t="s">
        <v>29</v>
      </c>
      <c r="S135" s="13" t="s">
        <v>30</v>
      </c>
      <c r="T135" t="s">
        <v>470</v>
      </c>
      <c r="U135" t="s">
        <v>404</v>
      </c>
      <c r="V135" t="s">
        <v>366</v>
      </c>
      <c r="W135" s="38" t="s">
        <v>364</v>
      </c>
    </row>
    <row r="136" spans="1:23" ht="13.8" thickBot="1" x14ac:dyDescent="0.3">
      <c r="A136" s="24">
        <v>141</v>
      </c>
      <c r="B136" s="27" t="s">
        <v>330</v>
      </c>
      <c r="C136" s="35" t="s">
        <v>331</v>
      </c>
      <c r="D136" s="25" t="s">
        <v>23</v>
      </c>
      <c r="E136" s="24" t="s">
        <v>25</v>
      </c>
      <c r="F136" s="24" t="s">
        <v>71</v>
      </c>
      <c r="G136" s="24" t="s">
        <v>26</v>
      </c>
      <c r="H136" s="24" t="s">
        <v>34</v>
      </c>
      <c r="I136" s="24">
        <v>256.14</v>
      </c>
      <c r="J136" s="26">
        <v>100</v>
      </c>
      <c r="K136" s="26">
        <v>0</v>
      </c>
      <c r="L136" s="24"/>
      <c r="M136" s="14">
        <f t="shared" si="20"/>
        <v>0</v>
      </c>
      <c r="N136" s="14">
        <f t="shared" si="21"/>
        <v>356.14</v>
      </c>
      <c r="O136" s="14">
        <f t="shared" si="22"/>
        <v>362.14</v>
      </c>
      <c r="P136" s="14">
        <f t="shared" si="23"/>
        <v>6</v>
      </c>
      <c r="Q136" s="14">
        <f t="shared" si="24"/>
        <v>356.14</v>
      </c>
      <c r="R136" s="14" t="s">
        <v>29</v>
      </c>
      <c r="S136" s="13" t="s">
        <v>30</v>
      </c>
      <c r="T136" t="s">
        <v>520</v>
      </c>
      <c r="U136" t="s">
        <v>521</v>
      </c>
      <c r="V136" t="s">
        <v>375</v>
      </c>
      <c r="W136" s="38" t="s">
        <v>364</v>
      </c>
    </row>
    <row r="137" spans="1:23" ht="13.8" thickBot="1" x14ac:dyDescent="0.3">
      <c r="A137" s="24">
        <v>142</v>
      </c>
      <c r="B137" s="27" t="s">
        <v>332</v>
      </c>
      <c r="C137" s="35" t="s">
        <v>333</v>
      </c>
      <c r="D137" s="25" t="s">
        <v>23</v>
      </c>
      <c r="E137" s="24" t="s">
        <v>25</v>
      </c>
      <c r="F137" s="24" t="s">
        <v>71</v>
      </c>
      <c r="G137" s="24" t="s">
        <v>26</v>
      </c>
      <c r="H137" s="24" t="s">
        <v>34</v>
      </c>
      <c r="I137" s="24">
        <v>256.14</v>
      </c>
      <c r="J137" s="26">
        <v>100</v>
      </c>
      <c r="K137" s="26">
        <v>0</v>
      </c>
      <c r="L137" s="24"/>
      <c r="M137" s="14">
        <f t="shared" si="20"/>
        <v>0</v>
      </c>
      <c r="N137" s="14">
        <f t="shared" si="21"/>
        <v>356.14</v>
      </c>
      <c r="O137" s="14">
        <f t="shared" si="22"/>
        <v>362.14</v>
      </c>
      <c r="P137" s="14">
        <f t="shared" si="23"/>
        <v>6</v>
      </c>
      <c r="Q137" s="14">
        <f t="shared" si="24"/>
        <v>356.14</v>
      </c>
      <c r="R137" s="14" t="s">
        <v>29</v>
      </c>
      <c r="S137" s="13" t="s">
        <v>30</v>
      </c>
      <c r="T137" t="s">
        <v>420</v>
      </c>
      <c r="U137" t="s">
        <v>381</v>
      </c>
      <c r="V137" t="s">
        <v>375</v>
      </c>
      <c r="W137" s="37"/>
    </row>
    <row r="138" spans="1:23" ht="13.8" thickBot="1" x14ac:dyDescent="0.3">
      <c r="A138" s="24">
        <v>143</v>
      </c>
      <c r="B138" s="27" t="s">
        <v>334</v>
      </c>
      <c r="C138" s="35" t="s">
        <v>335</v>
      </c>
      <c r="D138" s="25" t="s">
        <v>23</v>
      </c>
      <c r="E138" s="24" t="s">
        <v>25</v>
      </c>
      <c r="F138" s="24" t="s">
        <v>71</v>
      </c>
      <c r="G138" s="24" t="s">
        <v>26</v>
      </c>
      <c r="H138" s="24" t="s">
        <v>34</v>
      </c>
      <c r="I138" s="24">
        <v>256.14</v>
      </c>
      <c r="J138" s="26">
        <v>100</v>
      </c>
      <c r="K138" s="26">
        <v>0</v>
      </c>
      <c r="L138" s="24"/>
      <c r="M138" s="14">
        <f t="shared" si="20"/>
        <v>0</v>
      </c>
      <c r="N138" s="14">
        <f t="shared" si="21"/>
        <v>356.14</v>
      </c>
      <c r="O138" s="14">
        <f t="shared" si="22"/>
        <v>362.14</v>
      </c>
      <c r="P138" s="14">
        <f t="shared" si="23"/>
        <v>6</v>
      </c>
      <c r="Q138" s="14">
        <f t="shared" si="24"/>
        <v>356.14</v>
      </c>
      <c r="R138" s="14" t="s">
        <v>29</v>
      </c>
      <c r="S138" s="13" t="s">
        <v>30</v>
      </c>
      <c r="T138" t="s">
        <v>522</v>
      </c>
      <c r="U138" t="s">
        <v>409</v>
      </c>
      <c r="V138" t="s">
        <v>375</v>
      </c>
      <c r="W138" s="38" t="s">
        <v>364</v>
      </c>
    </row>
    <row r="139" spans="1:23" ht="13.8" thickBot="1" x14ac:dyDescent="0.3">
      <c r="A139" s="24">
        <v>144</v>
      </c>
      <c r="B139" s="27" t="s">
        <v>64</v>
      </c>
      <c r="C139" s="35" t="s">
        <v>336</v>
      </c>
      <c r="D139" s="25" t="s">
        <v>23</v>
      </c>
      <c r="E139" s="24" t="s">
        <v>25</v>
      </c>
      <c r="F139" s="24" t="s">
        <v>71</v>
      </c>
      <c r="G139" s="24" t="s">
        <v>26</v>
      </c>
      <c r="H139" s="24" t="s">
        <v>34</v>
      </c>
      <c r="I139" s="24">
        <v>255.29</v>
      </c>
      <c r="J139" s="26">
        <v>100</v>
      </c>
      <c r="K139" s="26">
        <v>0</v>
      </c>
      <c r="L139" s="24"/>
      <c r="M139" s="14">
        <f t="shared" si="20"/>
        <v>0</v>
      </c>
      <c r="N139" s="14">
        <f t="shared" si="21"/>
        <v>355.29</v>
      </c>
      <c r="O139" s="14">
        <f t="shared" si="22"/>
        <v>361.29</v>
      </c>
      <c r="P139" s="14">
        <f t="shared" si="23"/>
        <v>6</v>
      </c>
      <c r="Q139" s="14">
        <f t="shared" si="24"/>
        <v>355.29</v>
      </c>
      <c r="R139" s="14" t="s">
        <v>29</v>
      </c>
      <c r="S139" s="13" t="s">
        <v>30</v>
      </c>
      <c r="T139" t="s">
        <v>424</v>
      </c>
      <c r="U139" t="s">
        <v>416</v>
      </c>
      <c r="V139" t="s">
        <v>375</v>
      </c>
      <c r="W139" s="37"/>
    </row>
    <row r="140" spans="1:23" ht="13.8" thickBot="1" x14ac:dyDescent="0.3">
      <c r="A140" s="24">
        <v>145</v>
      </c>
      <c r="B140" s="33" t="s">
        <v>337</v>
      </c>
      <c r="C140" s="35" t="s">
        <v>338</v>
      </c>
      <c r="D140" s="25" t="s">
        <v>23</v>
      </c>
      <c r="E140" s="24" t="s">
        <v>25</v>
      </c>
      <c r="F140" s="24" t="s">
        <v>71</v>
      </c>
      <c r="G140" s="24" t="s">
        <v>26</v>
      </c>
      <c r="H140" s="24" t="s">
        <v>34</v>
      </c>
      <c r="I140" s="24">
        <v>256.14</v>
      </c>
      <c r="J140" s="26">
        <v>100</v>
      </c>
      <c r="K140" s="26">
        <v>0</v>
      </c>
      <c r="L140" s="24"/>
      <c r="M140" s="14">
        <f t="shared" si="20"/>
        <v>0</v>
      </c>
      <c r="N140" s="14">
        <f t="shared" si="21"/>
        <v>356.14</v>
      </c>
      <c r="O140" s="14">
        <f t="shared" si="22"/>
        <v>362.14</v>
      </c>
      <c r="P140" s="14">
        <f t="shared" si="23"/>
        <v>6</v>
      </c>
      <c r="Q140" s="14">
        <f t="shared" si="24"/>
        <v>356.14</v>
      </c>
      <c r="R140" s="14" t="s">
        <v>29</v>
      </c>
      <c r="S140" s="13" t="s">
        <v>30</v>
      </c>
      <c r="T140" t="s">
        <v>523</v>
      </c>
      <c r="U140" t="s">
        <v>377</v>
      </c>
      <c r="V140" t="s">
        <v>375</v>
      </c>
      <c r="W140" s="38" t="s">
        <v>364</v>
      </c>
    </row>
    <row r="141" spans="1:23" ht="13.8" thickBot="1" x14ac:dyDescent="0.3">
      <c r="A141" s="24">
        <v>146</v>
      </c>
      <c r="B141" s="27" t="s">
        <v>339</v>
      </c>
      <c r="C141" s="35" t="s">
        <v>340</v>
      </c>
      <c r="D141" s="25" t="s">
        <v>23</v>
      </c>
      <c r="E141" s="24" t="s">
        <v>25</v>
      </c>
      <c r="F141" s="24" t="s">
        <v>71</v>
      </c>
      <c r="G141" s="24" t="s">
        <v>26</v>
      </c>
      <c r="H141" s="24" t="s">
        <v>34</v>
      </c>
      <c r="I141" s="24">
        <v>255.06</v>
      </c>
      <c r="J141" s="26">
        <v>100</v>
      </c>
      <c r="K141" s="26">
        <v>0</v>
      </c>
      <c r="L141" s="24"/>
      <c r="M141" s="14">
        <f t="shared" si="20"/>
        <v>0</v>
      </c>
      <c r="N141" s="14">
        <f t="shared" si="21"/>
        <v>355.06</v>
      </c>
      <c r="O141" s="14">
        <f t="shared" si="22"/>
        <v>361.06</v>
      </c>
      <c r="P141" s="14">
        <f t="shared" si="23"/>
        <v>6</v>
      </c>
      <c r="Q141" s="14">
        <f t="shared" si="24"/>
        <v>355.06</v>
      </c>
      <c r="R141" s="14" t="s">
        <v>29</v>
      </c>
      <c r="S141" s="13" t="s">
        <v>30</v>
      </c>
      <c r="T141" t="s">
        <v>524</v>
      </c>
      <c r="U141" t="s">
        <v>398</v>
      </c>
      <c r="V141" t="s">
        <v>375</v>
      </c>
      <c r="W141" s="38" t="s">
        <v>364</v>
      </c>
    </row>
    <row r="142" spans="1:23" ht="13.8" thickBot="1" x14ac:dyDescent="0.3">
      <c r="A142" s="24">
        <v>147</v>
      </c>
      <c r="B142" s="27" t="s">
        <v>341</v>
      </c>
      <c r="C142" s="35" t="s">
        <v>342</v>
      </c>
      <c r="D142" s="25" t="s">
        <v>23</v>
      </c>
      <c r="E142" s="24" t="s">
        <v>25</v>
      </c>
      <c r="F142" s="24" t="s">
        <v>71</v>
      </c>
      <c r="G142" s="24" t="s">
        <v>26</v>
      </c>
      <c r="H142" s="24" t="s">
        <v>34</v>
      </c>
      <c r="I142" s="24">
        <v>255.06</v>
      </c>
      <c r="J142" s="26">
        <v>100</v>
      </c>
      <c r="K142" s="26">
        <v>0</v>
      </c>
      <c r="L142" s="24"/>
      <c r="M142" s="14">
        <f t="shared" si="20"/>
        <v>0</v>
      </c>
      <c r="N142" s="14">
        <f t="shared" si="21"/>
        <v>355.06</v>
      </c>
      <c r="O142" s="14">
        <f t="shared" si="22"/>
        <v>361.06</v>
      </c>
      <c r="P142" s="14">
        <f t="shared" si="23"/>
        <v>6</v>
      </c>
      <c r="Q142" s="14">
        <f t="shared" si="24"/>
        <v>355.06</v>
      </c>
      <c r="R142" s="14" t="s">
        <v>29</v>
      </c>
      <c r="S142" s="13" t="s">
        <v>30</v>
      </c>
      <c r="T142" t="s">
        <v>525</v>
      </c>
      <c r="U142" t="s">
        <v>368</v>
      </c>
      <c r="V142" t="s">
        <v>375</v>
      </c>
      <c r="W142" s="38" t="s">
        <v>364</v>
      </c>
    </row>
    <row r="143" spans="1:23" ht="13.8" thickBot="1" x14ac:dyDescent="0.3">
      <c r="A143" s="24">
        <v>148</v>
      </c>
      <c r="B143" s="27" t="s">
        <v>343</v>
      </c>
      <c r="C143" s="35" t="s">
        <v>344</v>
      </c>
      <c r="D143" s="25" t="s">
        <v>23</v>
      </c>
      <c r="E143" s="24" t="s">
        <v>25</v>
      </c>
      <c r="F143" s="24" t="s">
        <v>46</v>
      </c>
      <c r="G143" s="24" t="s">
        <v>26</v>
      </c>
      <c r="H143" s="24" t="s">
        <v>39</v>
      </c>
      <c r="I143" s="26">
        <v>0</v>
      </c>
      <c r="J143" s="26">
        <v>400</v>
      </c>
      <c r="K143" s="26">
        <v>2513</v>
      </c>
      <c r="L143" s="24" t="s">
        <v>345</v>
      </c>
      <c r="M143" s="14">
        <f t="shared" si="20"/>
        <v>2663.78</v>
      </c>
      <c r="N143" s="14">
        <f t="shared" si="21"/>
        <v>3063.78</v>
      </c>
      <c r="O143" s="14">
        <f t="shared" si="22"/>
        <v>3247.61</v>
      </c>
      <c r="P143" s="14">
        <f t="shared" si="23"/>
        <v>183.83</v>
      </c>
      <c r="Q143" s="14">
        <f t="shared" si="24"/>
        <v>3063.78</v>
      </c>
      <c r="R143" s="14" t="s">
        <v>29</v>
      </c>
      <c r="S143" s="13" t="s">
        <v>30</v>
      </c>
      <c r="T143" t="s">
        <v>526</v>
      </c>
      <c r="U143" t="s">
        <v>411</v>
      </c>
      <c r="V143" t="s">
        <v>406</v>
      </c>
      <c r="W143" s="37"/>
    </row>
    <row r="144" spans="1:23" ht="13.8" thickBot="1" x14ac:dyDescent="0.3">
      <c r="A144" s="24">
        <v>149</v>
      </c>
      <c r="B144" s="27" t="s">
        <v>42</v>
      </c>
      <c r="C144" s="35" t="s">
        <v>346</v>
      </c>
      <c r="D144" s="25" t="s">
        <v>23</v>
      </c>
      <c r="E144" s="24" t="s">
        <v>25</v>
      </c>
      <c r="F144" s="24" t="s">
        <v>46</v>
      </c>
      <c r="G144" s="24" t="s">
        <v>26</v>
      </c>
      <c r="H144" s="24" t="s">
        <v>39</v>
      </c>
      <c r="I144" s="26">
        <v>0</v>
      </c>
      <c r="J144" s="26">
        <v>400</v>
      </c>
      <c r="K144" s="26">
        <v>2500</v>
      </c>
      <c r="L144" s="24" t="s">
        <v>347</v>
      </c>
      <c r="M144" s="14">
        <f t="shared" si="20"/>
        <v>2650</v>
      </c>
      <c r="N144" s="14">
        <f t="shared" si="21"/>
        <v>3050</v>
      </c>
      <c r="O144" s="14">
        <f t="shared" si="22"/>
        <v>3233</v>
      </c>
      <c r="P144" s="14">
        <f t="shared" si="23"/>
        <v>183</v>
      </c>
      <c r="Q144" s="14">
        <f t="shared" si="24"/>
        <v>3050</v>
      </c>
      <c r="R144" s="14" t="s">
        <v>29</v>
      </c>
      <c r="S144" s="13" t="s">
        <v>30</v>
      </c>
      <c r="T144" t="s">
        <v>527</v>
      </c>
      <c r="U144" t="s">
        <v>372</v>
      </c>
      <c r="V144" t="s">
        <v>406</v>
      </c>
      <c r="W144" s="37"/>
    </row>
    <row r="145" spans="1:23" ht="13.8" thickBot="1" x14ac:dyDescent="0.3">
      <c r="A145" s="24">
        <v>150</v>
      </c>
      <c r="B145" s="27" t="s">
        <v>348</v>
      </c>
      <c r="C145" s="35" t="s">
        <v>349</v>
      </c>
      <c r="D145" s="25" t="s">
        <v>23</v>
      </c>
      <c r="E145" s="24" t="s">
        <v>25</v>
      </c>
      <c r="F145" s="24" t="s">
        <v>71</v>
      </c>
      <c r="G145" s="24" t="s">
        <v>26</v>
      </c>
      <c r="H145" s="24" t="s">
        <v>34</v>
      </c>
      <c r="I145" s="24">
        <v>255.58</v>
      </c>
      <c r="J145" s="26">
        <v>100</v>
      </c>
      <c r="K145" s="26">
        <v>0</v>
      </c>
      <c r="L145" s="24"/>
      <c r="M145" s="14">
        <f t="shared" si="20"/>
        <v>0</v>
      </c>
      <c r="N145" s="14">
        <f t="shared" si="21"/>
        <v>355.58</v>
      </c>
      <c r="O145" s="14">
        <f t="shared" si="22"/>
        <v>361.58</v>
      </c>
      <c r="P145" s="14">
        <f t="shared" si="23"/>
        <v>6</v>
      </c>
      <c r="Q145" s="14">
        <f t="shared" si="24"/>
        <v>355.58</v>
      </c>
      <c r="R145" s="14" t="s">
        <v>29</v>
      </c>
      <c r="S145" s="13" t="s">
        <v>30</v>
      </c>
      <c r="T145" t="s">
        <v>528</v>
      </c>
      <c r="U145" t="s">
        <v>404</v>
      </c>
      <c r="V145" t="s">
        <v>375</v>
      </c>
      <c r="W145" s="38" t="s">
        <v>364</v>
      </c>
    </row>
    <row r="146" spans="1:23" ht="13.8" thickBot="1" x14ac:dyDescent="0.3">
      <c r="A146" s="24">
        <v>151</v>
      </c>
      <c r="B146" s="27" t="s">
        <v>350</v>
      </c>
      <c r="C146" s="35" t="s">
        <v>351</v>
      </c>
      <c r="D146" s="25" t="s">
        <v>23</v>
      </c>
      <c r="E146" s="24" t="s">
        <v>25</v>
      </c>
      <c r="F146" s="24" t="s">
        <v>71</v>
      </c>
      <c r="G146" s="24" t="s">
        <v>26</v>
      </c>
      <c r="H146" s="24" t="s">
        <v>34</v>
      </c>
      <c r="I146" s="24">
        <v>255.58</v>
      </c>
      <c r="J146" s="26">
        <v>100</v>
      </c>
      <c r="K146" s="26">
        <v>0</v>
      </c>
      <c r="L146" s="24"/>
      <c r="M146" s="14">
        <f t="shared" si="20"/>
        <v>0</v>
      </c>
      <c r="N146" s="14">
        <f t="shared" si="21"/>
        <v>355.58</v>
      </c>
      <c r="O146" s="14">
        <f t="shared" si="22"/>
        <v>361.58</v>
      </c>
      <c r="P146" s="14">
        <f t="shared" si="23"/>
        <v>6</v>
      </c>
      <c r="Q146" s="14">
        <f t="shared" si="24"/>
        <v>355.58</v>
      </c>
      <c r="R146" s="14" t="s">
        <v>29</v>
      </c>
      <c r="S146" s="13" t="s">
        <v>30</v>
      </c>
      <c r="T146" t="s">
        <v>529</v>
      </c>
      <c r="U146" t="s">
        <v>381</v>
      </c>
      <c r="V146" t="s">
        <v>375</v>
      </c>
      <c r="W146" s="37"/>
    </row>
    <row r="147" spans="1:23" ht="13.8" thickBot="1" x14ac:dyDescent="0.3">
      <c r="A147" s="24">
        <v>152</v>
      </c>
      <c r="B147" s="27" t="s">
        <v>74</v>
      </c>
      <c r="C147" s="35" t="s">
        <v>352</v>
      </c>
      <c r="D147" s="25" t="s">
        <v>23</v>
      </c>
      <c r="E147" s="24" t="s">
        <v>25</v>
      </c>
      <c r="F147" s="24" t="s">
        <v>46</v>
      </c>
      <c r="G147" s="24" t="s">
        <v>26</v>
      </c>
      <c r="H147" s="24" t="s">
        <v>39</v>
      </c>
      <c r="I147" s="26">
        <v>0</v>
      </c>
      <c r="J147" s="26">
        <v>0</v>
      </c>
      <c r="K147" s="26">
        <v>13</v>
      </c>
      <c r="L147" s="24" t="s">
        <v>353</v>
      </c>
      <c r="M147" s="14">
        <f t="shared" si="20"/>
        <v>13.78</v>
      </c>
      <c r="N147" s="14">
        <f t="shared" si="21"/>
        <v>13.78</v>
      </c>
      <c r="O147" s="14">
        <f t="shared" si="22"/>
        <v>14.61</v>
      </c>
      <c r="P147" s="14">
        <f t="shared" si="23"/>
        <v>0.83</v>
      </c>
      <c r="Q147" s="14">
        <f t="shared" si="24"/>
        <v>13.78</v>
      </c>
      <c r="R147" s="14" t="s">
        <v>29</v>
      </c>
      <c r="S147" s="13" t="s">
        <v>30</v>
      </c>
      <c r="T147" t="s">
        <v>530</v>
      </c>
      <c r="U147" t="s">
        <v>411</v>
      </c>
      <c r="V147" t="s">
        <v>406</v>
      </c>
      <c r="W147" s="39" t="s">
        <v>543</v>
      </c>
    </row>
    <row r="148" spans="1:23" ht="13.8" thickBot="1" x14ac:dyDescent="0.3">
      <c r="A148" s="24">
        <v>153</v>
      </c>
      <c r="B148" s="27" t="s">
        <v>97</v>
      </c>
      <c r="C148" s="35" t="s">
        <v>98</v>
      </c>
      <c r="D148" s="25" t="s">
        <v>23</v>
      </c>
      <c r="E148" s="24" t="s">
        <v>25</v>
      </c>
      <c r="F148" s="24" t="s">
        <v>94</v>
      </c>
      <c r="G148" s="24" t="s">
        <v>26</v>
      </c>
      <c r="H148" s="24" t="s">
        <v>34</v>
      </c>
      <c r="I148" s="26">
        <v>0</v>
      </c>
      <c r="J148" s="26">
        <v>100</v>
      </c>
      <c r="K148" s="26">
        <v>0</v>
      </c>
      <c r="L148" s="24"/>
      <c r="M148" s="14">
        <f t="shared" si="20"/>
        <v>0</v>
      </c>
      <c r="N148" s="14">
        <f t="shared" si="21"/>
        <v>100</v>
      </c>
      <c r="O148" s="14">
        <f t="shared" si="22"/>
        <v>106</v>
      </c>
      <c r="P148" s="14">
        <f t="shared" si="23"/>
        <v>6</v>
      </c>
      <c r="Q148" s="14">
        <f t="shared" si="24"/>
        <v>100</v>
      </c>
      <c r="R148" s="14" t="s">
        <v>29</v>
      </c>
      <c r="S148" s="13" t="s">
        <v>30</v>
      </c>
      <c r="T148" t="s">
        <v>531</v>
      </c>
      <c r="U148" t="s">
        <v>411</v>
      </c>
      <c r="V148" t="s">
        <v>422</v>
      </c>
      <c r="W148" s="37" t="s">
        <v>546</v>
      </c>
    </row>
    <row r="149" spans="1:23" ht="13.8" thickBot="1" x14ac:dyDescent="0.3">
      <c r="A149" s="24">
        <v>154</v>
      </c>
      <c r="B149" s="27" t="s">
        <v>79</v>
      </c>
      <c r="C149" s="35" t="s">
        <v>80</v>
      </c>
      <c r="D149" s="25" t="s">
        <v>23</v>
      </c>
      <c r="E149" s="24" t="s">
        <v>25</v>
      </c>
      <c r="F149" s="24" t="s">
        <v>94</v>
      </c>
      <c r="G149" s="24" t="s">
        <v>26</v>
      </c>
      <c r="H149" s="24" t="s">
        <v>34</v>
      </c>
      <c r="I149" s="26">
        <v>0</v>
      </c>
      <c r="J149" s="26">
        <v>100</v>
      </c>
      <c r="K149" s="26">
        <v>0</v>
      </c>
      <c r="L149" s="24"/>
      <c r="M149" s="14">
        <f t="shared" si="20"/>
        <v>0</v>
      </c>
      <c r="N149" s="14">
        <f t="shared" si="21"/>
        <v>100</v>
      </c>
      <c r="O149" s="14">
        <f t="shared" si="22"/>
        <v>106</v>
      </c>
      <c r="P149" s="14">
        <f t="shared" si="23"/>
        <v>6</v>
      </c>
      <c r="Q149" s="14">
        <f t="shared" si="24"/>
        <v>100</v>
      </c>
      <c r="R149" s="14" t="s">
        <v>29</v>
      </c>
      <c r="S149" s="13" t="s">
        <v>30</v>
      </c>
      <c r="T149" t="s">
        <v>532</v>
      </c>
      <c r="U149" t="s">
        <v>374</v>
      </c>
      <c r="V149" t="s">
        <v>422</v>
      </c>
      <c r="W149" s="37" t="s">
        <v>546</v>
      </c>
    </row>
    <row r="150" spans="1:23" ht="13.8" thickBot="1" x14ac:dyDescent="0.3">
      <c r="A150" s="24">
        <v>155</v>
      </c>
      <c r="B150" s="27" t="s">
        <v>354</v>
      </c>
      <c r="C150" s="35" t="s">
        <v>355</v>
      </c>
      <c r="D150" s="25" t="s">
        <v>23</v>
      </c>
      <c r="E150" s="24" t="s">
        <v>25</v>
      </c>
      <c r="F150" s="24" t="s">
        <v>71</v>
      </c>
      <c r="G150" s="24" t="s">
        <v>26</v>
      </c>
      <c r="H150" s="24" t="s">
        <v>34</v>
      </c>
      <c r="I150" s="24">
        <v>255.06</v>
      </c>
      <c r="J150" s="26">
        <v>100</v>
      </c>
      <c r="K150" s="26">
        <v>0</v>
      </c>
      <c r="L150" s="24"/>
      <c r="M150" s="14">
        <f t="shared" si="20"/>
        <v>0</v>
      </c>
      <c r="N150" s="14">
        <f t="shared" si="21"/>
        <v>355.06</v>
      </c>
      <c r="O150" s="14">
        <f t="shared" si="22"/>
        <v>361.06</v>
      </c>
      <c r="P150" s="14">
        <f t="shared" si="23"/>
        <v>6</v>
      </c>
      <c r="Q150" s="14">
        <f t="shared" si="24"/>
        <v>355.06</v>
      </c>
      <c r="R150" s="14" t="s">
        <v>29</v>
      </c>
      <c r="S150" s="13" t="s">
        <v>30</v>
      </c>
      <c r="T150" t="s">
        <v>520</v>
      </c>
      <c r="U150" t="s">
        <v>521</v>
      </c>
      <c r="V150" t="s">
        <v>375</v>
      </c>
      <c r="W150" s="38" t="s">
        <v>364</v>
      </c>
    </row>
    <row r="151" spans="1:23" ht="13.8" thickBot="1" x14ac:dyDescent="0.3">
      <c r="A151" s="24">
        <v>156</v>
      </c>
      <c r="B151" s="27" t="s">
        <v>88</v>
      </c>
      <c r="C151" s="35" t="s">
        <v>356</v>
      </c>
      <c r="D151" s="25" t="s">
        <v>23</v>
      </c>
      <c r="E151" s="24" t="s">
        <v>25</v>
      </c>
      <c r="F151" s="24" t="s">
        <v>71</v>
      </c>
      <c r="G151" s="24" t="s">
        <v>26</v>
      </c>
      <c r="H151" s="24" t="s">
        <v>34</v>
      </c>
      <c r="I151" s="24">
        <v>254.48</v>
      </c>
      <c r="J151" s="26">
        <v>100</v>
      </c>
      <c r="K151" s="26">
        <v>0</v>
      </c>
      <c r="L151" s="24"/>
      <c r="M151" s="14">
        <f t="shared" si="20"/>
        <v>0</v>
      </c>
      <c r="N151" s="14">
        <f t="shared" si="21"/>
        <v>354.48</v>
      </c>
      <c r="O151" s="14">
        <f t="shared" si="22"/>
        <v>360.48</v>
      </c>
      <c r="P151" s="14">
        <f t="shared" si="23"/>
        <v>6</v>
      </c>
      <c r="Q151" s="14">
        <f t="shared" si="24"/>
        <v>354.48</v>
      </c>
      <c r="R151" s="14" t="s">
        <v>29</v>
      </c>
      <c r="S151" s="13" t="s">
        <v>30</v>
      </c>
      <c r="T151" t="s">
        <v>533</v>
      </c>
      <c r="U151" t="s">
        <v>404</v>
      </c>
      <c r="V151" t="s">
        <v>375</v>
      </c>
      <c r="W151" s="37"/>
    </row>
    <row r="152" spans="1:23" ht="13.8" thickBot="1" x14ac:dyDescent="0.3">
      <c r="A152" s="24">
        <v>157</v>
      </c>
      <c r="B152" s="27" t="s">
        <v>87</v>
      </c>
      <c r="C152" s="35" t="s">
        <v>357</v>
      </c>
      <c r="D152" s="25" t="s">
        <v>23</v>
      </c>
      <c r="E152" s="24" t="s">
        <v>25</v>
      </c>
      <c r="F152" s="24" t="s">
        <v>71</v>
      </c>
      <c r="G152" s="24" t="s">
        <v>26</v>
      </c>
      <c r="H152" s="24" t="s">
        <v>34</v>
      </c>
      <c r="I152" s="26">
        <v>255</v>
      </c>
      <c r="J152" s="26">
        <v>100</v>
      </c>
      <c r="K152" s="26">
        <v>0</v>
      </c>
      <c r="L152" s="24"/>
      <c r="M152" s="14">
        <f t="shared" si="20"/>
        <v>0</v>
      </c>
      <c r="N152" s="14">
        <f t="shared" si="21"/>
        <v>355</v>
      </c>
      <c r="O152" s="14">
        <f t="shared" si="22"/>
        <v>361</v>
      </c>
      <c r="P152" s="14">
        <f t="shared" si="23"/>
        <v>6</v>
      </c>
      <c r="Q152" s="14">
        <f t="shared" si="24"/>
        <v>355</v>
      </c>
      <c r="R152" s="14" t="s">
        <v>29</v>
      </c>
      <c r="S152" s="13" t="s">
        <v>30</v>
      </c>
      <c r="T152" t="s">
        <v>534</v>
      </c>
      <c r="U152" t="s">
        <v>381</v>
      </c>
      <c r="V152" t="s">
        <v>375</v>
      </c>
      <c r="W152" s="37"/>
    </row>
    <row r="153" spans="1:23" ht="13.8" thickBot="1" x14ac:dyDescent="0.3">
      <c r="A153" s="24">
        <v>158</v>
      </c>
      <c r="B153" s="27" t="s">
        <v>358</v>
      </c>
      <c r="C153" s="35" t="s">
        <v>359</v>
      </c>
      <c r="D153" s="25" t="s">
        <v>23</v>
      </c>
      <c r="E153" s="24" t="s">
        <v>25</v>
      </c>
      <c r="F153" s="24" t="s">
        <v>71</v>
      </c>
      <c r="G153" s="24" t="s">
        <v>26</v>
      </c>
      <c r="H153" s="24" t="s">
        <v>34</v>
      </c>
      <c r="I153" s="26">
        <v>255</v>
      </c>
      <c r="J153" s="26">
        <v>100</v>
      </c>
      <c r="K153" s="26">
        <v>0</v>
      </c>
      <c r="L153" s="24"/>
      <c r="M153" s="14">
        <f t="shared" si="20"/>
        <v>0</v>
      </c>
      <c r="N153" s="14">
        <f t="shared" si="21"/>
        <v>355</v>
      </c>
      <c r="O153" s="14">
        <f t="shared" si="22"/>
        <v>361</v>
      </c>
      <c r="P153" s="14">
        <f t="shared" si="23"/>
        <v>6</v>
      </c>
      <c r="Q153" s="14">
        <f t="shared" si="24"/>
        <v>355</v>
      </c>
      <c r="R153" s="14" t="s">
        <v>29</v>
      </c>
      <c r="S153" s="13" t="s">
        <v>30</v>
      </c>
      <c r="T153" t="s">
        <v>541</v>
      </c>
      <c r="U153" t="s">
        <v>381</v>
      </c>
      <c r="V153" t="s">
        <v>375</v>
      </c>
      <c r="W153" s="38" t="s">
        <v>364</v>
      </c>
    </row>
    <row r="154" spans="1:23" ht="13.8" thickBot="1" x14ac:dyDescent="0.3">
      <c r="A154" s="54" t="s">
        <v>36</v>
      </c>
      <c r="B154" s="54"/>
      <c r="C154" s="55"/>
      <c r="D154" s="54"/>
      <c r="E154" s="54"/>
      <c r="F154" s="54"/>
      <c r="G154" s="54"/>
      <c r="H154" s="54"/>
      <c r="I154" s="34">
        <f>SUM(I2:I153)</f>
        <v>57763.97</v>
      </c>
      <c r="J154" s="34">
        <f>SUM(J2:J153)</f>
        <v>20400</v>
      </c>
      <c r="K154" s="34">
        <f>SUM(K2:K153)</f>
        <v>11580.9</v>
      </c>
      <c r="L154" s="34"/>
      <c r="M154" s="34">
        <f>SUM(M2:M153)</f>
        <v>12275.75</v>
      </c>
      <c r="N154" s="34">
        <f>SUM(N2:N153)</f>
        <v>90439.72</v>
      </c>
      <c r="O154" s="34">
        <f>SUM(O2:O153)</f>
        <v>92400.26</v>
      </c>
      <c r="P154" s="34">
        <f>SUM(P2:P153)</f>
        <v>1960.54</v>
      </c>
      <c r="Q154" s="34">
        <f>SUM(Q2:Q153)</f>
        <v>90439.72</v>
      </c>
      <c r="R154" s="28"/>
      <c r="W154" s="37"/>
    </row>
    <row r="155" spans="1:23" ht="13.8" thickBot="1" x14ac:dyDescent="0.3">
      <c r="W155" s="40"/>
    </row>
    <row r="156" spans="1:23" ht="13.8" thickBot="1" x14ac:dyDescent="0.3">
      <c r="W156" s="40"/>
    </row>
    <row r="157" spans="1:23" ht="13.8" thickBot="1" x14ac:dyDescent="0.3">
      <c r="W157" s="40"/>
    </row>
    <row r="158" spans="1:23" ht="13.8" thickBot="1" x14ac:dyDescent="0.3">
      <c r="W158" s="40"/>
    </row>
    <row r="159" spans="1:23" ht="13.8" thickBot="1" x14ac:dyDescent="0.3">
      <c r="W159" s="40"/>
    </row>
    <row r="160" spans="1:23" ht="13.8" thickBot="1" x14ac:dyDescent="0.3">
      <c r="W160" s="40"/>
    </row>
    <row r="161" spans="23:23" ht="13.8" thickBot="1" x14ac:dyDescent="0.3">
      <c r="W161" s="40"/>
    </row>
    <row r="162" spans="23:23" ht="13.8" thickBot="1" x14ac:dyDescent="0.3">
      <c r="W162" s="40"/>
    </row>
    <row r="163" spans="23:23" ht="13.8" thickBot="1" x14ac:dyDescent="0.3">
      <c r="W163" s="40"/>
    </row>
    <row r="164" spans="23:23" ht="13.8" thickBot="1" x14ac:dyDescent="0.3">
      <c r="W164" s="40"/>
    </row>
    <row r="165" spans="23:23" ht="13.8" thickBot="1" x14ac:dyDescent="0.3">
      <c r="W165" s="40"/>
    </row>
    <row r="166" spans="23:23" ht="13.8" thickBot="1" x14ac:dyDescent="0.3">
      <c r="W166" s="40"/>
    </row>
    <row r="167" spans="23:23" ht="13.8" thickBot="1" x14ac:dyDescent="0.3">
      <c r="W167" s="40"/>
    </row>
    <row r="168" spans="23:23" ht="13.8" thickBot="1" x14ac:dyDescent="0.3">
      <c r="W168" s="40"/>
    </row>
    <row r="169" spans="23:23" ht="13.8" thickBot="1" x14ac:dyDescent="0.3">
      <c r="W169" s="40"/>
    </row>
    <row r="170" spans="23:23" ht="13.8" thickBot="1" x14ac:dyDescent="0.3">
      <c r="W170" s="40"/>
    </row>
    <row r="171" spans="23:23" ht="13.8" thickBot="1" x14ac:dyDescent="0.3">
      <c r="W171" s="40"/>
    </row>
    <row r="172" spans="23:23" ht="13.8" thickBot="1" x14ac:dyDescent="0.3">
      <c r="W172" s="40"/>
    </row>
    <row r="173" spans="23:23" ht="13.8" thickBot="1" x14ac:dyDescent="0.3">
      <c r="W173" s="40"/>
    </row>
    <row r="174" spans="23:23" ht="13.8" thickBot="1" x14ac:dyDescent="0.3">
      <c r="W174" s="40"/>
    </row>
    <row r="175" spans="23:23" ht="13.8" thickBot="1" x14ac:dyDescent="0.3">
      <c r="W175" s="40"/>
    </row>
    <row r="176" spans="23:23" ht="13.8" thickBot="1" x14ac:dyDescent="0.3">
      <c r="W176" s="40"/>
    </row>
    <row r="177" spans="23:23" ht="13.8" thickBot="1" x14ac:dyDescent="0.3">
      <c r="W177" s="40"/>
    </row>
    <row r="178" spans="23:23" ht="13.8" thickBot="1" x14ac:dyDescent="0.3">
      <c r="W178" s="40"/>
    </row>
    <row r="179" spans="23:23" ht="13.8" thickBot="1" x14ac:dyDescent="0.3">
      <c r="W179" s="40"/>
    </row>
    <row r="180" spans="23:23" ht="13.8" thickBot="1" x14ac:dyDescent="0.3">
      <c r="W180" s="40"/>
    </row>
    <row r="181" spans="23:23" ht="13.8" thickBot="1" x14ac:dyDescent="0.3">
      <c r="W181" s="40"/>
    </row>
    <row r="182" spans="23:23" ht="13.8" thickBot="1" x14ac:dyDescent="0.3">
      <c r="W182" s="40"/>
    </row>
    <row r="183" spans="23:23" ht="13.8" thickBot="1" x14ac:dyDescent="0.3">
      <c r="W183" s="40"/>
    </row>
    <row r="184" spans="23:23" ht="13.8" thickBot="1" x14ac:dyDescent="0.3">
      <c r="W184" s="40"/>
    </row>
    <row r="185" spans="23:23" ht="13.8" thickBot="1" x14ac:dyDescent="0.3">
      <c r="W185" s="40"/>
    </row>
    <row r="186" spans="23:23" ht="13.8" thickBot="1" x14ac:dyDescent="0.3">
      <c r="W186" s="40"/>
    </row>
    <row r="187" spans="23:23" ht="13.8" thickBot="1" x14ac:dyDescent="0.3">
      <c r="W187" s="40"/>
    </row>
    <row r="188" spans="23:23" ht="13.8" thickBot="1" x14ac:dyDescent="0.3">
      <c r="W188" s="40"/>
    </row>
    <row r="189" spans="23:23" ht="13.8" thickBot="1" x14ac:dyDescent="0.3">
      <c r="W189" s="40"/>
    </row>
    <row r="190" spans="23:23" ht="13.8" thickBot="1" x14ac:dyDescent="0.3">
      <c r="W190" s="40"/>
    </row>
    <row r="191" spans="23:23" ht="13.8" thickBot="1" x14ac:dyDescent="0.3">
      <c r="W191" s="40"/>
    </row>
    <row r="192" spans="23:23" ht="13.8" thickBot="1" x14ac:dyDescent="0.3">
      <c r="W192" s="40"/>
    </row>
    <row r="193" spans="23:23" ht="13.8" thickBot="1" x14ac:dyDescent="0.3">
      <c r="W193" s="40"/>
    </row>
    <row r="194" spans="23:23" ht="13.8" thickBot="1" x14ac:dyDescent="0.3">
      <c r="W194" s="40"/>
    </row>
    <row r="195" spans="23:23" ht="13.8" thickBot="1" x14ac:dyDescent="0.3">
      <c r="W195" s="40"/>
    </row>
    <row r="196" spans="23:23" ht="13.8" thickBot="1" x14ac:dyDescent="0.3">
      <c r="W196" s="40"/>
    </row>
    <row r="197" spans="23:23" ht="13.8" thickBot="1" x14ac:dyDescent="0.3">
      <c r="W197" s="40"/>
    </row>
    <row r="198" spans="23:23" ht="13.8" thickBot="1" x14ac:dyDescent="0.3">
      <c r="W198" s="40"/>
    </row>
    <row r="199" spans="23:23" ht="13.8" thickBot="1" x14ac:dyDescent="0.3">
      <c r="W199" s="40"/>
    </row>
    <row r="200" spans="23:23" ht="13.8" thickBot="1" x14ac:dyDescent="0.3">
      <c r="W200" s="40"/>
    </row>
  </sheetData>
  <mergeCells count="1">
    <mergeCell ref="A154:H154"/>
  </mergeCells>
  <phoneticPr fontId="42" type="noConversion"/>
  <dataValidations count="2">
    <dataValidation type="list" allowBlank="1" showErrorMessage="1" sqref="H2:H153" xr:uid="{00000000-0002-0000-0800-000000000000}">
      <formula1>"已出签,已送签,受理中,已完成,已预约"</formula1>
    </dataValidation>
    <dataValidation type="list" allowBlank="1" showErrorMessage="1" sqref="G2:G153" xr:uid="{00000000-0002-0000-0800-000001000000}">
      <formula1>"商务,旅游,包签,转移签,翻译,照片,落地签"</formula1>
    </dataValidation>
  </dataValidations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7308-74B2-4039-B2B9-709C0DA180B7}">
  <dimension ref="A1:H26"/>
  <sheetViews>
    <sheetView tabSelected="1" topLeftCell="A7" workbookViewId="0">
      <selection activeCell="H13" sqref="H13"/>
    </sheetView>
  </sheetViews>
  <sheetFormatPr defaultRowHeight="13.2" x14ac:dyDescent="0.25"/>
  <cols>
    <col min="1" max="1" width="36" bestFit="1" customWidth="1"/>
    <col min="2" max="2" width="29.109375" customWidth="1"/>
    <col min="3" max="3" width="31.6640625" customWidth="1"/>
    <col min="4" max="4" width="16.33203125" customWidth="1"/>
    <col min="5" max="5" width="15.21875" customWidth="1"/>
    <col min="6" max="6" width="21.77734375" customWidth="1"/>
    <col min="7" max="7" width="13.44140625" customWidth="1"/>
    <col min="8" max="8" width="20.88671875" customWidth="1"/>
  </cols>
  <sheetData>
    <row r="1" spans="1:8" ht="43.8" customHeight="1" x14ac:dyDescent="0.25">
      <c r="A1" s="60" t="s">
        <v>560</v>
      </c>
      <c r="B1" s="61"/>
      <c r="C1" s="61"/>
      <c r="D1" s="57" t="s">
        <v>556</v>
      </c>
      <c r="E1" s="58" t="s">
        <v>557</v>
      </c>
      <c r="F1" s="58"/>
      <c r="G1" s="58" t="s">
        <v>558</v>
      </c>
      <c r="H1" s="58"/>
    </row>
    <row r="2" spans="1:8" s="56" customFormat="1" ht="44.4" customHeight="1" x14ac:dyDescent="0.25">
      <c r="A2" s="62" t="s">
        <v>548</v>
      </c>
      <c r="B2" s="62" t="s">
        <v>551</v>
      </c>
      <c r="C2" s="62" t="s">
        <v>555</v>
      </c>
      <c r="D2" s="57"/>
      <c r="E2" s="59" t="s">
        <v>559</v>
      </c>
      <c r="F2" s="59" t="s">
        <v>561</v>
      </c>
      <c r="G2" s="59" t="s">
        <v>559</v>
      </c>
      <c r="H2" s="59" t="s">
        <v>561</v>
      </c>
    </row>
    <row r="3" spans="1:8" x14ac:dyDescent="0.25">
      <c r="A3" s="51" t="s">
        <v>365</v>
      </c>
      <c r="B3" s="52">
        <v>352.58</v>
      </c>
      <c r="C3" s="52">
        <v>246.58</v>
      </c>
      <c r="D3" s="63">
        <v>352.58</v>
      </c>
      <c r="E3" s="64">
        <v>246.58</v>
      </c>
      <c r="F3" s="65">
        <f>E3/7.3111</f>
        <v>33.729999999999997</v>
      </c>
      <c r="G3" s="64">
        <f>D3-E3</f>
        <v>106</v>
      </c>
      <c r="H3" s="65">
        <f>G3/7.3111</f>
        <v>14.5</v>
      </c>
    </row>
    <row r="4" spans="1:8" x14ac:dyDescent="0.25">
      <c r="A4" s="51" t="s">
        <v>460</v>
      </c>
      <c r="B4" s="52">
        <v>361</v>
      </c>
      <c r="C4" s="52">
        <v>255</v>
      </c>
      <c r="D4" s="63">
        <v>361</v>
      </c>
      <c r="E4" s="64">
        <v>255</v>
      </c>
      <c r="F4" s="65">
        <f t="shared" ref="F4:F7" si="0">E4/7.3111</f>
        <v>34.880000000000003</v>
      </c>
      <c r="G4" s="64">
        <f t="shared" ref="G4:G25" si="1">D4-E4</f>
        <v>106</v>
      </c>
      <c r="H4" s="65">
        <f t="shared" ref="H4:H7" si="2">G4/7.3111</f>
        <v>14.5</v>
      </c>
    </row>
    <row r="5" spans="1:8" x14ac:dyDescent="0.25">
      <c r="A5" s="51" t="s">
        <v>426</v>
      </c>
      <c r="B5" s="52">
        <v>722.62</v>
      </c>
      <c r="C5" s="52">
        <v>510.62</v>
      </c>
      <c r="D5" s="63">
        <v>722.62</v>
      </c>
      <c r="E5" s="64">
        <v>510.62</v>
      </c>
      <c r="F5" s="65">
        <f t="shared" si="0"/>
        <v>69.84</v>
      </c>
      <c r="G5" s="64">
        <f t="shared" si="1"/>
        <v>212</v>
      </c>
      <c r="H5" s="65">
        <f t="shared" si="2"/>
        <v>29</v>
      </c>
    </row>
    <row r="6" spans="1:8" x14ac:dyDescent="0.25">
      <c r="A6" s="51" t="s">
        <v>521</v>
      </c>
      <c r="B6" s="52">
        <v>723.2</v>
      </c>
      <c r="C6" s="52">
        <v>511.2</v>
      </c>
      <c r="D6" s="63">
        <v>723.2</v>
      </c>
      <c r="E6" s="64">
        <v>511.2</v>
      </c>
      <c r="F6" s="65">
        <f t="shared" si="0"/>
        <v>69.92</v>
      </c>
      <c r="G6" s="64">
        <f t="shared" si="1"/>
        <v>212</v>
      </c>
      <c r="H6" s="65">
        <f t="shared" si="2"/>
        <v>29</v>
      </c>
    </row>
    <row r="7" spans="1:8" x14ac:dyDescent="0.25">
      <c r="A7" s="51" t="s">
        <v>368</v>
      </c>
      <c r="B7" s="52">
        <v>6831.62</v>
      </c>
      <c r="C7" s="52">
        <v>4817.62</v>
      </c>
      <c r="D7" s="63">
        <v>6831.62</v>
      </c>
      <c r="E7" s="64">
        <v>4817.62</v>
      </c>
      <c r="F7" s="65">
        <f t="shared" si="0"/>
        <v>658.95</v>
      </c>
      <c r="G7" s="64">
        <f t="shared" si="1"/>
        <v>2014</v>
      </c>
      <c r="H7" s="65">
        <f t="shared" si="2"/>
        <v>275.47000000000003</v>
      </c>
    </row>
    <row r="8" spans="1:8" x14ac:dyDescent="0.25">
      <c r="A8" s="51" t="s">
        <v>452</v>
      </c>
      <c r="B8" s="52">
        <v>1705.5</v>
      </c>
      <c r="C8" s="52">
        <v>1387.5</v>
      </c>
      <c r="D8" s="63">
        <v>1705.5</v>
      </c>
      <c r="E8" s="63">
        <v>1387.5</v>
      </c>
      <c r="F8" s="63"/>
      <c r="G8" s="63">
        <f t="shared" si="1"/>
        <v>318</v>
      </c>
      <c r="H8" s="63"/>
    </row>
    <row r="9" spans="1:8" x14ac:dyDescent="0.25">
      <c r="A9" s="51" t="s">
        <v>437</v>
      </c>
      <c r="B9" s="52">
        <v>362.14</v>
      </c>
      <c r="C9" s="52">
        <v>256.14</v>
      </c>
      <c r="D9" s="63">
        <v>362.14</v>
      </c>
      <c r="E9" s="63">
        <v>256.14</v>
      </c>
      <c r="F9" s="63"/>
      <c r="G9" s="63">
        <f t="shared" si="1"/>
        <v>106</v>
      </c>
      <c r="H9" s="63"/>
    </row>
    <row r="10" spans="1:8" x14ac:dyDescent="0.25">
      <c r="A10" s="51" t="s">
        <v>478</v>
      </c>
      <c r="B10" s="52">
        <v>106</v>
      </c>
      <c r="C10" s="52">
        <v>0</v>
      </c>
      <c r="D10" s="63">
        <v>106</v>
      </c>
      <c r="E10" s="63">
        <v>0</v>
      </c>
      <c r="F10" s="63"/>
      <c r="G10" s="63">
        <f t="shared" si="1"/>
        <v>106</v>
      </c>
      <c r="H10" s="63"/>
    </row>
    <row r="11" spans="1:8" x14ac:dyDescent="0.25">
      <c r="A11" s="51" t="s">
        <v>372</v>
      </c>
      <c r="B11" s="52">
        <v>14416.01</v>
      </c>
      <c r="C11" s="52">
        <v>8678.7199999999993</v>
      </c>
      <c r="D11" s="63">
        <v>14416.01</v>
      </c>
      <c r="E11" s="63">
        <v>8678.7199999999993</v>
      </c>
      <c r="F11" s="63"/>
      <c r="G11" s="63">
        <f t="shared" si="1"/>
        <v>5737.29</v>
      </c>
      <c r="H11" s="63"/>
    </row>
    <row r="12" spans="1:8" x14ac:dyDescent="0.25">
      <c r="A12" s="51" t="s">
        <v>409</v>
      </c>
      <c r="B12" s="52">
        <v>6930.1</v>
      </c>
      <c r="C12" s="52">
        <v>3249.1</v>
      </c>
      <c r="D12" s="63">
        <v>6930.1</v>
      </c>
      <c r="E12" s="63">
        <v>3249.1</v>
      </c>
      <c r="F12" s="63"/>
      <c r="G12" s="63">
        <f t="shared" si="1"/>
        <v>3681</v>
      </c>
      <c r="H12" s="63"/>
    </row>
    <row r="13" spans="1:8" x14ac:dyDescent="0.25">
      <c r="A13" s="51" t="s">
        <v>411</v>
      </c>
      <c r="B13" s="52">
        <v>5857.19</v>
      </c>
      <c r="C13" s="52">
        <v>1696.42</v>
      </c>
      <c r="D13" s="63">
        <v>5857.19</v>
      </c>
      <c r="E13" s="63">
        <v>1696.42</v>
      </c>
      <c r="F13" s="63"/>
      <c r="G13" s="63">
        <f t="shared" si="1"/>
        <v>4160.7700000000004</v>
      </c>
      <c r="H13" s="63"/>
    </row>
    <row r="14" spans="1:8" x14ac:dyDescent="0.25">
      <c r="A14" s="51" t="s">
        <v>456</v>
      </c>
      <c r="B14" s="52">
        <v>1705.5</v>
      </c>
      <c r="C14" s="52">
        <v>1387.5</v>
      </c>
      <c r="D14" s="63">
        <v>1705.5</v>
      </c>
      <c r="E14" s="63">
        <v>1387.5</v>
      </c>
      <c r="F14" s="63"/>
      <c r="G14" s="63">
        <f t="shared" si="1"/>
        <v>318</v>
      </c>
      <c r="H14" s="63"/>
    </row>
    <row r="15" spans="1:8" x14ac:dyDescent="0.25">
      <c r="A15" s="51" t="s">
        <v>503</v>
      </c>
      <c r="B15" s="52">
        <v>360.95</v>
      </c>
      <c r="C15" s="52">
        <v>254.95</v>
      </c>
      <c r="D15" s="63">
        <v>360.95</v>
      </c>
      <c r="E15" s="63">
        <v>254.95</v>
      </c>
      <c r="F15" s="63"/>
      <c r="G15" s="63">
        <f t="shared" si="1"/>
        <v>106</v>
      </c>
      <c r="H15" s="63"/>
    </row>
    <row r="16" spans="1:8" x14ac:dyDescent="0.25">
      <c r="A16" s="51" t="s">
        <v>488</v>
      </c>
      <c r="B16" s="52">
        <v>106</v>
      </c>
      <c r="C16" s="52">
        <v>0</v>
      </c>
      <c r="D16" s="63">
        <v>106</v>
      </c>
      <c r="E16" s="63">
        <v>0</v>
      </c>
      <c r="F16" s="63"/>
      <c r="G16" s="63">
        <f t="shared" si="1"/>
        <v>106</v>
      </c>
      <c r="H16" s="63"/>
    </row>
    <row r="17" spans="1:8" x14ac:dyDescent="0.25">
      <c r="A17" s="51" t="s">
        <v>398</v>
      </c>
      <c r="B17" s="52">
        <v>1082.96</v>
      </c>
      <c r="C17" s="52">
        <v>764.96</v>
      </c>
      <c r="D17" s="63">
        <v>1082.96</v>
      </c>
      <c r="E17" s="63">
        <v>764.96</v>
      </c>
      <c r="F17" s="63"/>
      <c r="G17" s="63">
        <f t="shared" si="1"/>
        <v>318</v>
      </c>
      <c r="H17" s="63"/>
    </row>
    <row r="18" spans="1:8" x14ac:dyDescent="0.25">
      <c r="A18" s="51" t="s">
        <v>391</v>
      </c>
      <c r="B18" s="52">
        <v>10290.48</v>
      </c>
      <c r="C18" s="52">
        <v>6022.92</v>
      </c>
      <c r="D18" s="63">
        <v>10290.48</v>
      </c>
      <c r="E18" s="63">
        <v>6022.92</v>
      </c>
      <c r="F18" s="63"/>
      <c r="G18" s="63">
        <f t="shared" si="1"/>
        <v>4267.5600000000004</v>
      </c>
      <c r="H18" s="63"/>
    </row>
    <row r="19" spans="1:8" x14ac:dyDescent="0.25">
      <c r="A19" s="51" t="s">
        <v>435</v>
      </c>
      <c r="B19" s="52">
        <v>2750.79</v>
      </c>
      <c r="C19" s="52">
        <v>2114.79</v>
      </c>
      <c r="D19" s="63">
        <v>2750.79</v>
      </c>
      <c r="E19" s="63">
        <v>2114.79</v>
      </c>
      <c r="F19" s="63"/>
      <c r="G19" s="63">
        <f t="shared" si="1"/>
        <v>636</v>
      </c>
      <c r="H19" s="63"/>
    </row>
    <row r="20" spans="1:8" x14ac:dyDescent="0.25">
      <c r="A20" s="51" t="s">
        <v>404</v>
      </c>
      <c r="B20" s="52">
        <v>2167.21</v>
      </c>
      <c r="C20" s="52">
        <v>1531.21</v>
      </c>
      <c r="D20" s="63">
        <v>2167.21</v>
      </c>
      <c r="E20" s="63">
        <v>1531.21</v>
      </c>
      <c r="F20" s="63"/>
      <c r="G20" s="63">
        <f t="shared" si="1"/>
        <v>636</v>
      </c>
      <c r="H20" s="63"/>
    </row>
    <row r="21" spans="1:8" x14ac:dyDescent="0.25">
      <c r="A21" s="51" t="s">
        <v>381</v>
      </c>
      <c r="B21" s="52">
        <v>6758.37</v>
      </c>
      <c r="C21" s="52">
        <v>4922.66</v>
      </c>
      <c r="D21" s="63">
        <v>6758.37</v>
      </c>
      <c r="E21" s="63">
        <v>4922.66</v>
      </c>
      <c r="F21" s="63"/>
      <c r="G21" s="63">
        <f t="shared" si="1"/>
        <v>1835.71</v>
      </c>
      <c r="H21" s="63"/>
    </row>
    <row r="22" spans="1:8" x14ac:dyDescent="0.25">
      <c r="A22" s="51" t="s">
        <v>396</v>
      </c>
      <c r="B22" s="52">
        <v>4924.58</v>
      </c>
      <c r="C22" s="52">
        <v>3758.58</v>
      </c>
      <c r="D22" s="63">
        <v>4924.58</v>
      </c>
      <c r="E22" s="63">
        <v>3758.58</v>
      </c>
      <c r="F22" s="63"/>
      <c r="G22" s="63">
        <f t="shared" si="1"/>
        <v>1166</v>
      </c>
      <c r="H22" s="63"/>
    </row>
    <row r="23" spans="1:8" x14ac:dyDescent="0.25">
      <c r="A23" s="51" t="s">
        <v>374</v>
      </c>
      <c r="B23" s="52">
        <v>8206.4699999999993</v>
      </c>
      <c r="C23" s="52">
        <v>3938.91</v>
      </c>
      <c r="D23" s="63">
        <v>8206.4699999999993</v>
      </c>
      <c r="E23" s="63">
        <v>3938.91</v>
      </c>
      <c r="F23" s="63"/>
      <c r="G23" s="63">
        <f t="shared" si="1"/>
        <v>4267.5600000000004</v>
      </c>
      <c r="H23" s="63"/>
    </row>
    <row r="24" spans="1:8" x14ac:dyDescent="0.25">
      <c r="A24" s="51" t="s">
        <v>377</v>
      </c>
      <c r="B24" s="52">
        <v>12938.85</v>
      </c>
      <c r="C24" s="52">
        <v>9672.4500000000007</v>
      </c>
      <c r="D24" s="63">
        <v>12938.85</v>
      </c>
      <c r="E24" s="63">
        <v>9672.4500000000007</v>
      </c>
      <c r="F24" s="63"/>
      <c r="G24" s="63">
        <f t="shared" si="1"/>
        <v>3266.4</v>
      </c>
      <c r="H24" s="63"/>
    </row>
    <row r="25" spans="1:8" x14ac:dyDescent="0.25">
      <c r="A25" s="51" t="s">
        <v>416</v>
      </c>
      <c r="B25" s="52">
        <v>2740.14</v>
      </c>
      <c r="C25" s="52">
        <v>1786.14</v>
      </c>
      <c r="D25" s="63">
        <v>2740.14</v>
      </c>
      <c r="E25" s="63">
        <v>1786.14</v>
      </c>
      <c r="F25" s="63"/>
      <c r="G25" s="63">
        <f t="shared" si="1"/>
        <v>954</v>
      </c>
      <c r="H25" s="63"/>
    </row>
    <row r="26" spans="1:8" x14ac:dyDescent="0.25">
      <c r="A26" s="51" t="s">
        <v>550</v>
      </c>
      <c r="B26" s="52">
        <v>92400.26</v>
      </c>
      <c r="C26" s="52">
        <v>57763.97</v>
      </c>
      <c r="D26" s="66">
        <f>SUM(D3:D25)</f>
        <v>92400.26</v>
      </c>
      <c r="E26" s="66">
        <f t="shared" ref="E26:H26" si="3">SUM(E3:E25)</f>
        <v>57763.97</v>
      </c>
      <c r="F26" s="66">
        <f t="shared" si="3"/>
        <v>867.32</v>
      </c>
      <c r="G26" s="66">
        <f t="shared" si="3"/>
        <v>34636.29</v>
      </c>
      <c r="H26" s="66">
        <f t="shared" si="3"/>
        <v>362.47</v>
      </c>
    </row>
  </sheetData>
  <mergeCells count="4">
    <mergeCell ref="D1:D2"/>
    <mergeCell ref="E1:F1"/>
    <mergeCell ref="G1:H1"/>
    <mergeCell ref="A1:C1"/>
  </mergeCells>
  <phoneticPr fontId="4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5B8A-1425-A84F-8B07-F8E66AD5D037}">
  <dimension ref="A1:D26"/>
  <sheetViews>
    <sheetView workbookViewId="0">
      <selection activeCell="G17" sqref="G17"/>
    </sheetView>
  </sheetViews>
  <sheetFormatPr defaultColWidth="11.5546875" defaultRowHeight="13.2" x14ac:dyDescent="0.25"/>
  <cols>
    <col min="1" max="1" width="39.5546875" bestFit="1" customWidth="1"/>
    <col min="2" max="4" width="29.5546875" customWidth="1"/>
  </cols>
  <sheetData>
    <row r="1" spans="1:4" x14ac:dyDescent="0.25">
      <c r="A1" s="50" t="s">
        <v>548</v>
      </c>
      <c r="B1" t="s">
        <v>551</v>
      </c>
      <c r="C1" t="s">
        <v>552</v>
      </c>
      <c r="D1" t="s">
        <v>553</v>
      </c>
    </row>
    <row r="2" spans="1:4" x14ac:dyDescent="0.25">
      <c r="A2" s="51" t="s">
        <v>365</v>
      </c>
      <c r="B2" s="52">
        <v>352.58</v>
      </c>
      <c r="C2" s="52">
        <v>6</v>
      </c>
      <c r="D2" s="52">
        <v>346.58</v>
      </c>
    </row>
    <row r="3" spans="1:4" x14ac:dyDescent="0.25">
      <c r="A3" s="51" t="s">
        <v>460</v>
      </c>
      <c r="B3" s="52">
        <v>361</v>
      </c>
      <c r="C3" s="52">
        <v>6</v>
      </c>
      <c r="D3" s="52">
        <v>355</v>
      </c>
    </row>
    <row r="4" spans="1:4" x14ac:dyDescent="0.25">
      <c r="A4" s="51" t="s">
        <v>426</v>
      </c>
      <c r="B4" s="52">
        <v>722.62</v>
      </c>
      <c r="C4" s="52">
        <v>12</v>
      </c>
      <c r="D4" s="52">
        <v>710.62</v>
      </c>
    </row>
    <row r="5" spans="1:4" x14ac:dyDescent="0.25">
      <c r="A5" s="51" t="s">
        <v>521</v>
      </c>
      <c r="B5" s="52">
        <v>723.2</v>
      </c>
      <c r="C5" s="52">
        <v>12</v>
      </c>
      <c r="D5" s="52">
        <v>711.2</v>
      </c>
    </row>
    <row r="6" spans="1:4" x14ac:dyDescent="0.25">
      <c r="A6" s="51" t="s">
        <v>368</v>
      </c>
      <c r="B6" s="52">
        <v>6831.62</v>
      </c>
      <c r="C6" s="52">
        <v>114</v>
      </c>
      <c r="D6" s="52">
        <v>6717.62</v>
      </c>
    </row>
    <row r="7" spans="1:4" x14ac:dyDescent="0.25">
      <c r="A7" s="51" t="s">
        <v>452</v>
      </c>
      <c r="B7" s="52">
        <v>1705.5</v>
      </c>
      <c r="C7" s="52">
        <v>18</v>
      </c>
      <c r="D7" s="52">
        <v>1687.5</v>
      </c>
    </row>
    <row r="8" spans="1:4" x14ac:dyDescent="0.25">
      <c r="A8" s="51" t="s">
        <v>437</v>
      </c>
      <c r="B8" s="52">
        <v>362.14</v>
      </c>
      <c r="C8" s="52">
        <v>6</v>
      </c>
      <c r="D8" s="52">
        <v>356.14</v>
      </c>
    </row>
    <row r="9" spans="1:4" x14ac:dyDescent="0.25">
      <c r="A9" s="51" t="s">
        <v>478</v>
      </c>
      <c r="B9" s="52">
        <v>106</v>
      </c>
      <c r="C9" s="52">
        <v>6</v>
      </c>
      <c r="D9" s="52">
        <v>100</v>
      </c>
    </row>
    <row r="10" spans="1:4" x14ac:dyDescent="0.25">
      <c r="A10" s="51" t="s">
        <v>372</v>
      </c>
      <c r="B10" s="52">
        <v>14416.0124</v>
      </c>
      <c r="C10" s="52">
        <v>324.75240000000002</v>
      </c>
      <c r="D10" s="52">
        <v>14091.26</v>
      </c>
    </row>
    <row r="11" spans="1:4" x14ac:dyDescent="0.25">
      <c r="A11" s="51" t="s">
        <v>409</v>
      </c>
      <c r="B11" s="52">
        <v>6930.0983999999999</v>
      </c>
      <c r="C11" s="52">
        <v>208.35839999999999</v>
      </c>
      <c r="D11" s="52">
        <v>6721.74</v>
      </c>
    </row>
    <row r="12" spans="1:4" x14ac:dyDescent="0.25">
      <c r="A12" s="51" t="s">
        <v>411</v>
      </c>
      <c r="B12" s="52">
        <v>5857.1956</v>
      </c>
      <c r="C12" s="52">
        <v>235.51560000000001</v>
      </c>
      <c r="D12" s="52">
        <v>5621.68</v>
      </c>
    </row>
    <row r="13" spans="1:4" x14ac:dyDescent="0.25">
      <c r="A13" s="51" t="s">
        <v>456</v>
      </c>
      <c r="B13" s="52">
        <v>1705.5</v>
      </c>
      <c r="C13" s="52">
        <v>18</v>
      </c>
      <c r="D13" s="52">
        <v>1687.5</v>
      </c>
    </row>
    <row r="14" spans="1:4" x14ac:dyDescent="0.25">
      <c r="A14" s="51" t="s">
        <v>503</v>
      </c>
      <c r="B14" s="52">
        <v>360.95</v>
      </c>
      <c r="C14" s="52">
        <v>6</v>
      </c>
      <c r="D14" s="52">
        <v>354.95</v>
      </c>
    </row>
    <row r="15" spans="1:4" x14ac:dyDescent="0.25">
      <c r="A15" s="51" t="s">
        <v>488</v>
      </c>
      <c r="B15" s="52">
        <v>106</v>
      </c>
      <c r="C15" s="52">
        <v>6</v>
      </c>
      <c r="D15" s="52">
        <v>100</v>
      </c>
    </row>
    <row r="16" spans="1:4" x14ac:dyDescent="0.25">
      <c r="A16" s="51" t="s">
        <v>398</v>
      </c>
      <c r="B16" s="52">
        <v>1082.96</v>
      </c>
      <c r="C16" s="52">
        <v>18</v>
      </c>
      <c r="D16" s="52">
        <v>1064.96</v>
      </c>
    </row>
    <row r="17" spans="1:4" x14ac:dyDescent="0.25">
      <c r="A17" s="51" t="s">
        <v>391</v>
      </c>
      <c r="B17" s="52">
        <v>10290.48</v>
      </c>
      <c r="C17" s="52">
        <v>241.56</v>
      </c>
      <c r="D17" s="52">
        <v>10048.92</v>
      </c>
    </row>
    <row r="18" spans="1:4" x14ac:dyDescent="0.25">
      <c r="A18" s="51" t="s">
        <v>435</v>
      </c>
      <c r="B18" s="52">
        <v>2750.79</v>
      </c>
      <c r="C18" s="52">
        <v>36</v>
      </c>
      <c r="D18" s="52">
        <v>2714.79</v>
      </c>
    </row>
    <row r="19" spans="1:4" x14ac:dyDescent="0.25">
      <c r="A19" s="51" t="s">
        <v>404</v>
      </c>
      <c r="B19" s="52">
        <v>2167.21</v>
      </c>
      <c r="C19" s="52">
        <v>36</v>
      </c>
      <c r="D19" s="52">
        <v>2131.21</v>
      </c>
    </row>
    <row r="20" spans="1:4" x14ac:dyDescent="0.25">
      <c r="A20" s="51" t="s">
        <v>381</v>
      </c>
      <c r="B20" s="52">
        <v>6758.3680000000004</v>
      </c>
      <c r="C20" s="52">
        <v>103.908</v>
      </c>
      <c r="D20" s="52">
        <v>6654.46</v>
      </c>
    </row>
    <row r="21" spans="1:4" x14ac:dyDescent="0.25">
      <c r="A21" s="51" t="s">
        <v>396</v>
      </c>
      <c r="B21" s="52">
        <v>4924.58</v>
      </c>
      <c r="C21" s="52">
        <v>66</v>
      </c>
      <c r="D21" s="52">
        <v>4858.58</v>
      </c>
    </row>
    <row r="22" spans="1:4" x14ac:dyDescent="0.25">
      <c r="A22" s="51" t="s">
        <v>374</v>
      </c>
      <c r="B22" s="52">
        <v>8206.4699999999993</v>
      </c>
      <c r="C22" s="52">
        <v>241.56</v>
      </c>
      <c r="D22" s="52">
        <v>7964.91</v>
      </c>
    </row>
    <row r="23" spans="1:4" x14ac:dyDescent="0.25">
      <c r="A23" s="51" t="s">
        <v>377</v>
      </c>
      <c r="B23" s="52">
        <v>12938.85484</v>
      </c>
      <c r="C23" s="52">
        <v>184.89084</v>
      </c>
      <c r="D23" s="52">
        <v>12753.964</v>
      </c>
    </row>
    <row r="24" spans="1:4" x14ac:dyDescent="0.25">
      <c r="A24" s="51" t="s">
        <v>416</v>
      </c>
      <c r="B24" s="52">
        <v>2740.14</v>
      </c>
      <c r="C24" s="52">
        <v>54</v>
      </c>
      <c r="D24" s="52">
        <v>2686.14</v>
      </c>
    </row>
    <row r="25" spans="1:4" x14ac:dyDescent="0.25">
      <c r="A25" s="51" t="s">
        <v>549</v>
      </c>
      <c r="B25" s="52">
        <v>92400.269239999994</v>
      </c>
      <c r="C25" s="52">
        <v>1960.5452399999999</v>
      </c>
      <c r="D25" s="52">
        <v>90439.724000000002</v>
      </c>
    </row>
    <row r="26" spans="1:4" x14ac:dyDescent="0.25">
      <c r="A26" s="51" t="s">
        <v>550</v>
      </c>
      <c r="B26" s="52">
        <v>184800.53847999999</v>
      </c>
      <c r="C26" s="52">
        <v>3921.0904799999998</v>
      </c>
      <c r="D26" s="52">
        <v>180879.448</v>
      </c>
    </row>
  </sheetData>
  <phoneticPr fontId="4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2023年7月</vt:lpstr>
      <vt:lpstr>7月开发票</vt:lpstr>
      <vt:lpstr>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2023-10-11T14:44:01Z</dcterms:created>
  <dcterms:modified xsi:type="dcterms:W3CDTF">2023-10-17T01:49:50Z</dcterms:modified>
</cp:coreProperties>
</file>