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40" windowHeight="7320" tabRatio="693" activeTab="1"/>
  </bookViews>
  <sheets>
    <sheet name="结算-实际" sheetId="11" r:id="rId1"/>
    <sheet name="结算-揉费用" sheetId="12" r:id="rId2"/>
  </sheets>
  <definedNames>
    <definedName name="_xlnm.Print_Area" localSheetId="0">'结算-实际'!$A$1:$Q$48</definedName>
  </definedNames>
  <calcPr calcId="144525"/>
</workbook>
</file>

<file path=xl/sharedStrings.xml><?xml version="1.0" encoding="utf-8"?>
<sst xmlns="http://schemas.openxmlformats.org/spreadsheetml/2006/main" count="87">
  <si>
    <t>5月总监季度例会</t>
  </si>
  <si>
    <t>后台报价</t>
  </si>
  <si>
    <t>实际花费明细</t>
  </si>
  <si>
    <t>报价项目</t>
  </si>
  <si>
    <t>报价规格</t>
  </si>
  <si>
    <t>预算数量</t>
  </si>
  <si>
    <t>预算价格</t>
  </si>
  <si>
    <t>结算数量</t>
  </si>
  <si>
    <t>结算价格</t>
  </si>
  <si>
    <t>备注</t>
  </si>
  <si>
    <t>差价</t>
  </si>
  <si>
    <t>NO.</t>
  </si>
  <si>
    <t>单位</t>
  </si>
  <si>
    <t>单价</t>
  </si>
  <si>
    <t>小计</t>
  </si>
  <si>
    <t>住宿</t>
  </si>
  <si>
    <t>维也纳国际酒店（张家界天门山店）</t>
  </si>
  <si>
    <t>标间</t>
  </si>
  <si>
    <t>间</t>
  </si>
  <si>
    <t>晚</t>
  </si>
  <si>
    <t>5月9日 单床</t>
  </si>
  <si>
    <t>5月9日 双床</t>
  </si>
  <si>
    <t>5月9日 商务</t>
  </si>
  <si>
    <t>5月10日 单床</t>
  </si>
  <si>
    <t>5月10日 双床</t>
  </si>
  <si>
    <t>5月10日 商务</t>
  </si>
  <si>
    <t>5月11日 单床</t>
  </si>
  <si>
    <t>5月11日 双床</t>
  </si>
  <si>
    <t>5月11日 商务</t>
  </si>
  <si>
    <t>酒店合计</t>
  </si>
  <si>
    <t>餐饮</t>
  </si>
  <si>
    <t>午餐</t>
  </si>
  <si>
    <t>人</t>
  </si>
  <si>
    <t>餐</t>
  </si>
  <si>
    <t xml:space="preserve">5月10日 午餐自助  </t>
  </si>
  <si>
    <t xml:space="preserve">5月10日晚餐外出用餐--乌龙山寨 </t>
  </si>
  <si>
    <t>桌</t>
  </si>
  <si>
    <t xml:space="preserve">5月11日午餐 农家院类型餐厅  </t>
  </si>
  <si>
    <t>个</t>
  </si>
  <si>
    <t>项</t>
  </si>
  <si>
    <t xml:space="preserve">14寸蛋糕 </t>
  </si>
  <si>
    <t>酒水</t>
  </si>
  <si>
    <t>12日午餐</t>
  </si>
  <si>
    <t>用餐合计</t>
  </si>
  <si>
    <t>交通</t>
  </si>
  <si>
    <t>31座</t>
  </si>
  <si>
    <t>辆</t>
  </si>
  <si>
    <t>天</t>
  </si>
  <si>
    <t>5月11日参观全天包车</t>
  </si>
  <si>
    <t>5月12日19座金龙包车+送机</t>
  </si>
  <si>
    <t>交通费合计</t>
  </si>
  <si>
    <t>会议</t>
  </si>
  <si>
    <t>次</t>
  </si>
  <si>
    <t>10号下午 3个会议室</t>
  </si>
  <si>
    <t>10号上午 1号会议室</t>
  </si>
  <si>
    <t>大会 搭建费</t>
  </si>
  <si>
    <t>10号投影租赁费用</t>
  </si>
  <si>
    <t>5月11日上午 天门山景区</t>
  </si>
  <si>
    <t>鞋套</t>
  </si>
  <si>
    <t>天门山扶梯</t>
  </si>
  <si>
    <t>11日下午参观-土家风情园</t>
  </si>
  <si>
    <t>会议费用合计</t>
  </si>
  <si>
    <t>人工费</t>
  </si>
  <si>
    <t>补贴</t>
  </si>
  <si>
    <t>导游：11日2人，12日1人</t>
  </si>
  <si>
    <t>瓶</t>
  </si>
  <si>
    <t>水</t>
  </si>
  <si>
    <t>雨衣</t>
  </si>
  <si>
    <t>其他方案</t>
  </si>
  <si>
    <t>伴手礼</t>
  </si>
  <si>
    <t>原则</t>
  </si>
  <si>
    <t>本</t>
  </si>
  <si>
    <t>定位</t>
  </si>
  <si>
    <t>增加-伴手礼</t>
  </si>
  <si>
    <t>保险</t>
  </si>
  <si>
    <t>税费</t>
  </si>
  <si>
    <t>其他合计</t>
  </si>
  <si>
    <t>净价合计</t>
  </si>
  <si>
    <r>
      <rPr>
        <b/>
        <sz val="9"/>
        <color theme="1"/>
        <rFont val="微软雅黑"/>
        <charset val="134"/>
      </rPr>
      <t>服务费</t>
    </r>
    <r>
      <rPr>
        <b/>
        <sz val="9"/>
        <color indexed="10"/>
        <rFont val="微软雅黑"/>
        <charset val="134"/>
      </rPr>
      <t>16</t>
    </r>
    <r>
      <rPr>
        <b/>
        <sz val="9"/>
        <color indexed="8"/>
        <rFont val="微软雅黑"/>
        <charset val="134"/>
      </rPr>
      <t>%收取</t>
    </r>
  </si>
  <si>
    <t>最终预算金额</t>
  </si>
  <si>
    <t>结算</t>
  </si>
  <si>
    <t xml:space="preserve">5月10日  晚餐外出用餐--乌龙山寨 </t>
  </si>
  <si>
    <t>5月11日 晚餐</t>
  </si>
  <si>
    <t>晚餐</t>
  </si>
  <si>
    <t>5月9日  晚餐</t>
  </si>
  <si>
    <t>11日 会议室  下午</t>
  </si>
  <si>
    <t>11日 大会+小会 全天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</si>
</sst>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\¥#,##0.00;[Red]\¥\-#,##0.00"/>
  </numFmts>
  <fonts count="35">
    <font>
      <sz val="11"/>
      <color theme="1"/>
      <name val="等线"/>
      <charset val="134"/>
      <scheme val="minor"/>
    </font>
    <font>
      <sz val="9"/>
      <color theme="1"/>
      <name val="微软雅黑"/>
      <charset val="134"/>
    </font>
    <font>
      <b/>
      <sz val="14"/>
      <color theme="1"/>
      <name val="微软雅黑"/>
      <charset val="134"/>
    </font>
    <font>
      <b/>
      <sz val="9"/>
      <color theme="1"/>
      <name val="微软雅黑"/>
      <charset val="134"/>
    </font>
    <font>
      <sz val="9"/>
      <name val="微软雅黑"/>
      <charset val="134"/>
    </font>
    <font>
      <sz val="9"/>
      <color rgb="FF000000"/>
      <name val="微软雅黑"/>
      <charset val="134"/>
    </font>
    <font>
      <b/>
      <sz val="9"/>
      <color rgb="FF000000"/>
      <name val="华文细黑"/>
      <charset val="134"/>
    </font>
    <font>
      <b/>
      <sz val="9"/>
      <color theme="1"/>
      <name val="华文细黑"/>
      <charset val="134"/>
    </font>
    <font>
      <b/>
      <sz val="9"/>
      <name val="微软雅黑"/>
      <charset val="134"/>
    </font>
    <font>
      <sz val="11"/>
      <name val="宋体"/>
      <charset val="134"/>
    </font>
    <font>
      <sz val="11"/>
      <color rgb="FFFF0000"/>
      <name val="等线"/>
      <charset val="134"/>
      <scheme val="minor"/>
    </font>
    <font>
      <sz val="9"/>
      <color rgb="FFFF0000"/>
      <name val="微软雅黑"/>
      <charset val="134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8"/>
      <name val="Arial"/>
      <charset val="0"/>
    </font>
    <font>
      <sz val="12"/>
      <name val="宋体"/>
      <charset val="134"/>
    </font>
    <font>
      <b/>
      <sz val="9"/>
      <color indexed="10"/>
      <name val="微软雅黑"/>
      <charset val="134"/>
    </font>
    <font>
      <b/>
      <sz val="9"/>
      <color indexed="8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8" fillId="24" borderId="15" applyNumberFormat="0" applyAlignment="0" applyProtection="0">
      <alignment vertical="center"/>
    </xf>
    <xf numFmtId="0" fontId="29" fillId="24" borderId="10" applyNumberFormat="0" applyAlignment="0" applyProtection="0">
      <alignment vertical="center"/>
    </xf>
    <xf numFmtId="0" fontId="12" fillId="8" borderId="9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1" fillId="0" borderId="0"/>
    <xf numFmtId="0" fontId="32" fillId="0" borderId="0">
      <alignment vertical="center"/>
    </xf>
  </cellStyleXfs>
  <cellXfs count="67">
    <xf numFmtId="0" fontId="0" fillId="0" borderId="0" xfId="0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58" fontId="1" fillId="3" borderId="1" xfId="0" applyNumberFormat="1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6" borderId="5" xfId="0" applyNumberFormat="1" applyFont="1" applyFill="1" applyBorder="1" applyAlignment="1">
      <alignment horizontal="center" vertical="center"/>
    </xf>
    <xf numFmtId="176" fontId="3" fillId="6" borderId="6" xfId="0" applyNumberFormat="1" applyFont="1" applyFill="1" applyBorder="1" applyAlignment="1">
      <alignment horizontal="center" vertical="center"/>
    </xf>
    <xf numFmtId="176" fontId="3" fillId="6" borderId="7" xfId="0" applyNumberFormat="1" applyFont="1" applyFill="1" applyBorder="1" applyAlignment="1">
      <alignment horizontal="center" vertical="center"/>
    </xf>
    <xf numFmtId="176" fontId="3" fillId="6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6" fontId="8" fillId="6" borderId="5" xfId="0" applyNumberFormat="1" applyFont="1" applyFill="1" applyBorder="1" applyAlignment="1">
      <alignment horizontal="center" vertical="center"/>
    </xf>
    <xf numFmtId="176" fontId="8" fillId="6" borderId="6" xfId="0" applyNumberFormat="1" applyFont="1" applyFill="1" applyBorder="1" applyAlignment="1">
      <alignment horizontal="center" vertical="center"/>
    </xf>
    <xf numFmtId="176" fontId="8" fillId="6" borderId="7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58" fontId="4" fillId="3" borderId="1" xfId="0" applyNumberFormat="1" applyFont="1" applyFill="1" applyBorder="1" applyAlignment="1">
      <alignment horizontal="left" vertical="center"/>
    </xf>
    <xf numFmtId="0" fontId="9" fillId="0" borderId="1" xfId="50" applyFont="1" applyFill="1" applyBorder="1" applyAlignment="1">
      <alignment horizontal="center" vertical="center"/>
    </xf>
    <xf numFmtId="0" fontId="0" fillId="0" borderId="1" xfId="0" applyFont="1" applyBorder="1" applyAlignment="1"/>
    <xf numFmtId="176" fontId="3" fillId="4" borderId="1" xfId="0" applyNumberFormat="1" applyFont="1" applyFill="1" applyBorder="1" applyAlignment="1">
      <alignment horizontal="center" vertical="center"/>
    </xf>
    <xf numFmtId="176" fontId="3" fillId="4" borderId="5" xfId="0" applyNumberFormat="1" applyFont="1" applyFill="1" applyBorder="1" applyAlignment="1">
      <alignment horizontal="center" vertical="center"/>
    </xf>
    <xf numFmtId="176" fontId="3" fillId="4" borderId="6" xfId="0" applyNumberFormat="1" applyFont="1" applyFill="1" applyBorder="1" applyAlignment="1">
      <alignment horizontal="center" vertical="center"/>
    </xf>
    <xf numFmtId="176" fontId="3" fillId="4" borderId="7" xfId="0" applyNumberFormat="1" applyFont="1" applyFill="1" applyBorder="1" applyAlignment="1">
      <alignment horizontal="center" vertical="center"/>
    </xf>
    <xf numFmtId="0" fontId="10" fillId="0" borderId="0" xfId="0" applyFont="1" applyAlignment="1"/>
    <xf numFmtId="176" fontId="0" fillId="0" borderId="0" xfId="0" applyNumberFormat="1" applyFont="1" applyAlignment="1"/>
    <xf numFmtId="0" fontId="4" fillId="0" borderId="1" xfId="0" applyFont="1" applyBorder="1" applyAlignment="1">
      <alignment vertical="center"/>
    </xf>
    <xf numFmtId="176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 applyFont="1" applyAlignment="1">
      <alignment horizontal="right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76" fontId="11" fillId="0" borderId="1" xfId="0" applyNumberFormat="1" applyFont="1" applyBorder="1" applyAlignment="1">
      <alignment vertical="center"/>
    </xf>
    <xf numFmtId="176" fontId="1" fillId="0" borderId="0" xfId="0" applyNumberFormat="1" applyFont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9" fontId="0" fillId="0" borderId="0" xfId="0" applyNumberFormat="1" applyFont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2"/>
  <sheetViews>
    <sheetView view="pageBreakPreview" zoomScale="90" zoomScaleNormal="90" zoomScaleSheetLayoutView="90" workbookViewId="0">
      <selection activeCell="O21" sqref="O21"/>
    </sheetView>
  </sheetViews>
  <sheetFormatPr defaultColWidth="9" defaultRowHeight="14"/>
  <cols>
    <col min="1" max="1" width="8.75" style="1" customWidth="1"/>
    <col min="2" max="2" width="15.5833333333333" style="1" customWidth="1"/>
    <col min="3" max="3" width="8.75" style="1" customWidth="1"/>
    <col min="4" max="4" width="4.375" style="1" customWidth="1"/>
    <col min="5" max="5" width="4.5" style="1" customWidth="1"/>
    <col min="6" max="6" width="4.375" style="1" customWidth="1"/>
    <col min="7" max="7" width="4.5" style="1" customWidth="1"/>
    <col min="8" max="8" width="8.75" style="2" customWidth="1"/>
    <col min="9" max="9" width="13.375" style="1" customWidth="1"/>
    <col min="10" max="10" width="8.75" style="1" customWidth="1"/>
    <col min="11" max="11" width="5.25" style="1" customWidth="1"/>
    <col min="12" max="12" width="5.875" style="1" customWidth="1"/>
    <col min="13" max="13" width="5.25" style="1" customWidth="1"/>
    <col min="14" max="14" width="7.625" style="2" customWidth="1"/>
    <col min="15" max="15" width="11.5" style="1" customWidth="1"/>
    <col min="16" max="16" width="25.5833333333333" style="1" customWidth="1"/>
    <col min="17" max="17" width="10.1666666666667" style="3" customWidth="1"/>
    <col min="18" max="18" width="6.91666666666667" style="1" customWidth="1"/>
    <col min="19" max="19" width="6.41666666666667" style="1" customWidth="1"/>
    <col min="20" max="258" width="9" style="1"/>
    <col min="259" max="259" width="16.625" style="1" customWidth="1"/>
    <col min="260" max="260" width="12" style="1" customWidth="1"/>
    <col min="261" max="266" width="9" style="1" customWidth="1"/>
    <col min="267" max="270" width="5.25" style="1" customWidth="1"/>
    <col min="271" max="271" width="5.875" style="1" customWidth="1"/>
    <col min="272" max="272" width="10.875" style="1" customWidth="1"/>
    <col min="273" max="273" width="21.875" style="1" customWidth="1"/>
    <col min="274" max="514" width="9" style="1"/>
    <col min="515" max="515" width="16.625" style="1" customWidth="1"/>
    <col min="516" max="516" width="12" style="1" customWidth="1"/>
    <col min="517" max="522" width="9" style="1" customWidth="1"/>
    <col min="523" max="526" width="5.25" style="1" customWidth="1"/>
    <col min="527" max="527" width="5.875" style="1" customWidth="1"/>
    <col min="528" max="528" width="10.875" style="1" customWidth="1"/>
    <col min="529" max="529" width="21.875" style="1" customWidth="1"/>
    <col min="530" max="770" width="9" style="1"/>
    <col min="771" max="771" width="16.625" style="1" customWidth="1"/>
    <col min="772" max="772" width="12" style="1" customWidth="1"/>
    <col min="773" max="778" width="9" style="1" customWidth="1"/>
    <col min="779" max="782" width="5.25" style="1" customWidth="1"/>
    <col min="783" max="783" width="5.875" style="1" customWidth="1"/>
    <col min="784" max="784" width="10.875" style="1" customWidth="1"/>
    <col min="785" max="785" width="21.875" style="1" customWidth="1"/>
    <col min="786" max="1026" width="9" style="1"/>
    <col min="1027" max="1027" width="16.625" style="1" customWidth="1"/>
    <col min="1028" max="1028" width="12" style="1" customWidth="1"/>
    <col min="1029" max="1034" width="9" style="1" customWidth="1"/>
    <col min="1035" max="1038" width="5.25" style="1" customWidth="1"/>
    <col min="1039" max="1039" width="5.875" style="1" customWidth="1"/>
    <col min="1040" max="1040" width="10.875" style="1" customWidth="1"/>
    <col min="1041" max="1041" width="21.875" style="1" customWidth="1"/>
    <col min="1042" max="1282" width="9" style="1"/>
    <col min="1283" max="1283" width="16.625" style="1" customWidth="1"/>
    <col min="1284" max="1284" width="12" style="1" customWidth="1"/>
    <col min="1285" max="1290" width="9" style="1" customWidth="1"/>
    <col min="1291" max="1294" width="5.25" style="1" customWidth="1"/>
    <col min="1295" max="1295" width="5.875" style="1" customWidth="1"/>
    <col min="1296" max="1296" width="10.875" style="1" customWidth="1"/>
    <col min="1297" max="1297" width="21.875" style="1" customWidth="1"/>
    <col min="1298" max="1538" width="9" style="1"/>
    <col min="1539" max="1539" width="16.625" style="1" customWidth="1"/>
    <col min="1540" max="1540" width="12" style="1" customWidth="1"/>
    <col min="1541" max="1546" width="9" style="1" customWidth="1"/>
    <col min="1547" max="1550" width="5.25" style="1" customWidth="1"/>
    <col min="1551" max="1551" width="5.875" style="1" customWidth="1"/>
    <col min="1552" max="1552" width="10.875" style="1" customWidth="1"/>
    <col min="1553" max="1553" width="21.875" style="1" customWidth="1"/>
    <col min="1554" max="1794" width="9" style="1"/>
    <col min="1795" max="1795" width="16.625" style="1" customWidth="1"/>
    <col min="1796" max="1796" width="12" style="1" customWidth="1"/>
    <col min="1797" max="1802" width="9" style="1" customWidth="1"/>
    <col min="1803" max="1806" width="5.25" style="1" customWidth="1"/>
    <col min="1807" max="1807" width="5.875" style="1" customWidth="1"/>
    <col min="1808" max="1808" width="10.875" style="1" customWidth="1"/>
    <col min="1809" max="1809" width="21.875" style="1" customWidth="1"/>
    <col min="1810" max="2050" width="9" style="1"/>
    <col min="2051" max="2051" width="16.625" style="1" customWidth="1"/>
    <col min="2052" max="2052" width="12" style="1" customWidth="1"/>
    <col min="2053" max="2058" width="9" style="1" customWidth="1"/>
    <col min="2059" max="2062" width="5.25" style="1" customWidth="1"/>
    <col min="2063" max="2063" width="5.875" style="1" customWidth="1"/>
    <col min="2064" max="2064" width="10.875" style="1" customWidth="1"/>
    <col min="2065" max="2065" width="21.875" style="1" customWidth="1"/>
    <col min="2066" max="2306" width="9" style="1"/>
    <col min="2307" max="2307" width="16.625" style="1" customWidth="1"/>
    <col min="2308" max="2308" width="12" style="1" customWidth="1"/>
    <col min="2309" max="2314" width="9" style="1" customWidth="1"/>
    <col min="2315" max="2318" width="5.25" style="1" customWidth="1"/>
    <col min="2319" max="2319" width="5.875" style="1" customWidth="1"/>
    <col min="2320" max="2320" width="10.875" style="1" customWidth="1"/>
    <col min="2321" max="2321" width="21.875" style="1" customWidth="1"/>
    <col min="2322" max="2562" width="9" style="1"/>
    <col min="2563" max="2563" width="16.625" style="1" customWidth="1"/>
    <col min="2564" max="2564" width="12" style="1" customWidth="1"/>
    <col min="2565" max="2570" width="9" style="1" customWidth="1"/>
    <col min="2571" max="2574" width="5.25" style="1" customWidth="1"/>
    <col min="2575" max="2575" width="5.875" style="1" customWidth="1"/>
    <col min="2576" max="2576" width="10.875" style="1" customWidth="1"/>
    <col min="2577" max="2577" width="21.875" style="1" customWidth="1"/>
    <col min="2578" max="2818" width="9" style="1"/>
    <col min="2819" max="2819" width="16.625" style="1" customWidth="1"/>
    <col min="2820" max="2820" width="12" style="1" customWidth="1"/>
    <col min="2821" max="2826" width="9" style="1" customWidth="1"/>
    <col min="2827" max="2830" width="5.25" style="1" customWidth="1"/>
    <col min="2831" max="2831" width="5.875" style="1" customWidth="1"/>
    <col min="2832" max="2832" width="10.875" style="1" customWidth="1"/>
    <col min="2833" max="2833" width="21.875" style="1" customWidth="1"/>
    <col min="2834" max="3074" width="9" style="1"/>
    <col min="3075" max="3075" width="16.625" style="1" customWidth="1"/>
    <col min="3076" max="3076" width="12" style="1" customWidth="1"/>
    <col min="3077" max="3082" width="9" style="1" customWidth="1"/>
    <col min="3083" max="3086" width="5.25" style="1" customWidth="1"/>
    <col min="3087" max="3087" width="5.875" style="1" customWidth="1"/>
    <col min="3088" max="3088" width="10.875" style="1" customWidth="1"/>
    <col min="3089" max="3089" width="21.875" style="1" customWidth="1"/>
    <col min="3090" max="3330" width="9" style="1"/>
    <col min="3331" max="3331" width="16.625" style="1" customWidth="1"/>
    <col min="3332" max="3332" width="12" style="1" customWidth="1"/>
    <col min="3333" max="3338" width="9" style="1" customWidth="1"/>
    <col min="3339" max="3342" width="5.25" style="1" customWidth="1"/>
    <col min="3343" max="3343" width="5.875" style="1" customWidth="1"/>
    <col min="3344" max="3344" width="10.875" style="1" customWidth="1"/>
    <col min="3345" max="3345" width="21.875" style="1" customWidth="1"/>
    <col min="3346" max="3586" width="9" style="1"/>
    <col min="3587" max="3587" width="16.625" style="1" customWidth="1"/>
    <col min="3588" max="3588" width="12" style="1" customWidth="1"/>
    <col min="3589" max="3594" width="9" style="1" customWidth="1"/>
    <col min="3595" max="3598" width="5.25" style="1" customWidth="1"/>
    <col min="3599" max="3599" width="5.875" style="1" customWidth="1"/>
    <col min="3600" max="3600" width="10.875" style="1" customWidth="1"/>
    <col min="3601" max="3601" width="21.875" style="1" customWidth="1"/>
    <col min="3602" max="3842" width="9" style="1"/>
    <col min="3843" max="3843" width="16.625" style="1" customWidth="1"/>
    <col min="3844" max="3844" width="12" style="1" customWidth="1"/>
    <col min="3845" max="3850" width="9" style="1" customWidth="1"/>
    <col min="3851" max="3854" width="5.25" style="1" customWidth="1"/>
    <col min="3855" max="3855" width="5.875" style="1" customWidth="1"/>
    <col min="3856" max="3856" width="10.875" style="1" customWidth="1"/>
    <col min="3857" max="3857" width="21.875" style="1" customWidth="1"/>
    <col min="3858" max="4098" width="9" style="1"/>
    <col min="4099" max="4099" width="16.625" style="1" customWidth="1"/>
    <col min="4100" max="4100" width="12" style="1" customWidth="1"/>
    <col min="4101" max="4106" width="9" style="1" customWidth="1"/>
    <col min="4107" max="4110" width="5.25" style="1" customWidth="1"/>
    <col min="4111" max="4111" width="5.875" style="1" customWidth="1"/>
    <col min="4112" max="4112" width="10.875" style="1" customWidth="1"/>
    <col min="4113" max="4113" width="21.875" style="1" customWidth="1"/>
    <col min="4114" max="4354" width="9" style="1"/>
    <col min="4355" max="4355" width="16.625" style="1" customWidth="1"/>
    <col min="4356" max="4356" width="12" style="1" customWidth="1"/>
    <col min="4357" max="4362" width="9" style="1" customWidth="1"/>
    <col min="4363" max="4366" width="5.25" style="1" customWidth="1"/>
    <col min="4367" max="4367" width="5.875" style="1" customWidth="1"/>
    <col min="4368" max="4368" width="10.875" style="1" customWidth="1"/>
    <col min="4369" max="4369" width="21.875" style="1" customWidth="1"/>
    <col min="4370" max="4610" width="9" style="1"/>
    <col min="4611" max="4611" width="16.625" style="1" customWidth="1"/>
    <col min="4612" max="4612" width="12" style="1" customWidth="1"/>
    <col min="4613" max="4618" width="9" style="1" customWidth="1"/>
    <col min="4619" max="4622" width="5.25" style="1" customWidth="1"/>
    <col min="4623" max="4623" width="5.875" style="1" customWidth="1"/>
    <col min="4624" max="4624" width="10.875" style="1" customWidth="1"/>
    <col min="4625" max="4625" width="21.875" style="1" customWidth="1"/>
    <col min="4626" max="4866" width="9" style="1"/>
    <col min="4867" max="4867" width="16.625" style="1" customWidth="1"/>
    <col min="4868" max="4868" width="12" style="1" customWidth="1"/>
    <col min="4869" max="4874" width="9" style="1" customWidth="1"/>
    <col min="4875" max="4878" width="5.25" style="1" customWidth="1"/>
    <col min="4879" max="4879" width="5.875" style="1" customWidth="1"/>
    <col min="4880" max="4880" width="10.875" style="1" customWidth="1"/>
    <col min="4881" max="4881" width="21.875" style="1" customWidth="1"/>
    <col min="4882" max="5122" width="9" style="1"/>
    <col min="5123" max="5123" width="16.625" style="1" customWidth="1"/>
    <col min="5124" max="5124" width="12" style="1" customWidth="1"/>
    <col min="5125" max="5130" width="9" style="1" customWidth="1"/>
    <col min="5131" max="5134" width="5.25" style="1" customWidth="1"/>
    <col min="5135" max="5135" width="5.875" style="1" customWidth="1"/>
    <col min="5136" max="5136" width="10.875" style="1" customWidth="1"/>
    <col min="5137" max="5137" width="21.875" style="1" customWidth="1"/>
    <col min="5138" max="5378" width="9" style="1"/>
    <col min="5379" max="5379" width="16.625" style="1" customWidth="1"/>
    <col min="5380" max="5380" width="12" style="1" customWidth="1"/>
    <col min="5381" max="5386" width="9" style="1" customWidth="1"/>
    <col min="5387" max="5390" width="5.25" style="1" customWidth="1"/>
    <col min="5391" max="5391" width="5.875" style="1" customWidth="1"/>
    <col min="5392" max="5392" width="10.875" style="1" customWidth="1"/>
    <col min="5393" max="5393" width="21.875" style="1" customWidth="1"/>
    <col min="5394" max="5634" width="9" style="1"/>
    <col min="5635" max="5635" width="16.625" style="1" customWidth="1"/>
    <col min="5636" max="5636" width="12" style="1" customWidth="1"/>
    <col min="5637" max="5642" width="9" style="1" customWidth="1"/>
    <col min="5643" max="5646" width="5.25" style="1" customWidth="1"/>
    <col min="5647" max="5647" width="5.875" style="1" customWidth="1"/>
    <col min="5648" max="5648" width="10.875" style="1" customWidth="1"/>
    <col min="5649" max="5649" width="21.875" style="1" customWidth="1"/>
    <col min="5650" max="5890" width="9" style="1"/>
    <col min="5891" max="5891" width="16.625" style="1" customWidth="1"/>
    <col min="5892" max="5892" width="12" style="1" customWidth="1"/>
    <col min="5893" max="5898" width="9" style="1" customWidth="1"/>
    <col min="5899" max="5902" width="5.25" style="1" customWidth="1"/>
    <col min="5903" max="5903" width="5.875" style="1" customWidth="1"/>
    <col min="5904" max="5904" width="10.875" style="1" customWidth="1"/>
    <col min="5905" max="5905" width="21.875" style="1" customWidth="1"/>
    <col min="5906" max="6146" width="9" style="1"/>
    <col min="6147" max="6147" width="16.625" style="1" customWidth="1"/>
    <col min="6148" max="6148" width="12" style="1" customWidth="1"/>
    <col min="6149" max="6154" width="9" style="1" customWidth="1"/>
    <col min="6155" max="6158" width="5.25" style="1" customWidth="1"/>
    <col min="6159" max="6159" width="5.875" style="1" customWidth="1"/>
    <col min="6160" max="6160" width="10.875" style="1" customWidth="1"/>
    <col min="6161" max="6161" width="21.875" style="1" customWidth="1"/>
    <col min="6162" max="6402" width="9" style="1"/>
    <col min="6403" max="6403" width="16.625" style="1" customWidth="1"/>
    <col min="6404" max="6404" width="12" style="1" customWidth="1"/>
    <col min="6405" max="6410" width="9" style="1" customWidth="1"/>
    <col min="6411" max="6414" width="5.25" style="1" customWidth="1"/>
    <col min="6415" max="6415" width="5.875" style="1" customWidth="1"/>
    <col min="6416" max="6416" width="10.875" style="1" customWidth="1"/>
    <col min="6417" max="6417" width="21.875" style="1" customWidth="1"/>
    <col min="6418" max="6658" width="9" style="1"/>
    <col min="6659" max="6659" width="16.625" style="1" customWidth="1"/>
    <col min="6660" max="6660" width="12" style="1" customWidth="1"/>
    <col min="6661" max="6666" width="9" style="1" customWidth="1"/>
    <col min="6667" max="6670" width="5.25" style="1" customWidth="1"/>
    <col min="6671" max="6671" width="5.875" style="1" customWidth="1"/>
    <col min="6672" max="6672" width="10.875" style="1" customWidth="1"/>
    <col min="6673" max="6673" width="21.875" style="1" customWidth="1"/>
    <col min="6674" max="6914" width="9" style="1"/>
    <col min="6915" max="6915" width="16.625" style="1" customWidth="1"/>
    <col min="6916" max="6916" width="12" style="1" customWidth="1"/>
    <col min="6917" max="6922" width="9" style="1" customWidth="1"/>
    <col min="6923" max="6926" width="5.25" style="1" customWidth="1"/>
    <col min="6927" max="6927" width="5.875" style="1" customWidth="1"/>
    <col min="6928" max="6928" width="10.875" style="1" customWidth="1"/>
    <col min="6929" max="6929" width="21.875" style="1" customWidth="1"/>
    <col min="6930" max="7170" width="9" style="1"/>
    <col min="7171" max="7171" width="16.625" style="1" customWidth="1"/>
    <col min="7172" max="7172" width="12" style="1" customWidth="1"/>
    <col min="7173" max="7178" width="9" style="1" customWidth="1"/>
    <col min="7179" max="7182" width="5.25" style="1" customWidth="1"/>
    <col min="7183" max="7183" width="5.875" style="1" customWidth="1"/>
    <col min="7184" max="7184" width="10.875" style="1" customWidth="1"/>
    <col min="7185" max="7185" width="21.875" style="1" customWidth="1"/>
    <col min="7186" max="7426" width="9" style="1"/>
    <col min="7427" max="7427" width="16.625" style="1" customWidth="1"/>
    <col min="7428" max="7428" width="12" style="1" customWidth="1"/>
    <col min="7429" max="7434" width="9" style="1" customWidth="1"/>
    <col min="7435" max="7438" width="5.25" style="1" customWidth="1"/>
    <col min="7439" max="7439" width="5.875" style="1" customWidth="1"/>
    <col min="7440" max="7440" width="10.875" style="1" customWidth="1"/>
    <col min="7441" max="7441" width="21.875" style="1" customWidth="1"/>
    <col min="7442" max="7682" width="9" style="1"/>
    <col min="7683" max="7683" width="16.625" style="1" customWidth="1"/>
    <col min="7684" max="7684" width="12" style="1" customWidth="1"/>
    <col min="7685" max="7690" width="9" style="1" customWidth="1"/>
    <col min="7691" max="7694" width="5.25" style="1" customWidth="1"/>
    <col min="7695" max="7695" width="5.875" style="1" customWidth="1"/>
    <col min="7696" max="7696" width="10.875" style="1" customWidth="1"/>
    <col min="7697" max="7697" width="21.875" style="1" customWidth="1"/>
    <col min="7698" max="7938" width="9" style="1"/>
    <col min="7939" max="7939" width="16.625" style="1" customWidth="1"/>
    <col min="7940" max="7940" width="12" style="1" customWidth="1"/>
    <col min="7941" max="7946" width="9" style="1" customWidth="1"/>
    <col min="7947" max="7950" width="5.25" style="1" customWidth="1"/>
    <col min="7951" max="7951" width="5.875" style="1" customWidth="1"/>
    <col min="7952" max="7952" width="10.875" style="1" customWidth="1"/>
    <col min="7953" max="7953" width="21.875" style="1" customWidth="1"/>
    <col min="7954" max="8194" width="9" style="1"/>
    <col min="8195" max="8195" width="16.625" style="1" customWidth="1"/>
    <col min="8196" max="8196" width="12" style="1" customWidth="1"/>
    <col min="8197" max="8202" width="9" style="1" customWidth="1"/>
    <col min="8203" max="8206" width="5.25" style="1" customWidth="1"/>
    <col min="8207" max="8207" width="5.875" style="1" customWidth="1"/>
    <col min="8208" max="8208" width="10.875" style="1" customWidth="1"/>
    <col min="8209" max="8209" width="21.875" style="1" customWidth="1"/>
    <col min="8210" max="8450" width="9" style="1"/>
    <col min="8451" max="8451" width="16.625" style="1" customWidth="1"/>
    <col min="8452" max="8452" width="12" style="1" customWidth="1"/>
    <col min="8453" max="8458" width="9" style="1" customWidth="1"/>
    <col min="8459" max="8462" width="5.25" style="1" customWidth="1"/>
    <col min="8463" max="8463" width="5.875" style="1" customWidth="1"/>
    <col min="8464" max="8464" width="10.875" style="1" customWidth="1"/>
    <col min="8465" max="8465" width="21.875" style="1" customWidth="1"/>
    <col min="8466" max="8706" width="9" style="1"/>
    <col min="8707" max="8707" width="16.625" style="1" customWidth="1"/>
    <col min="8708" max="8708" width="12" style="1" customWidth="1"/>
    <col min="8709" max="8714" width="9" style="1" customWidth="1"/>
    <col min="8715" max="8718" width="5.25" style="1" customWidth="1"/>
    <col min="8719" max="8719" width="5.875" style="1" customWidth="1"/>
    <col min="8720" max="8720" width="10.875" style="1" customWidth="1"/>
    <col min="8721" max="8721" width="21.875" style="1" customWidth="1"/>
    <col min="8722" max="8962" width="9" style="1"/>
    <col min="8963" max="8963" width="16.625" style="1" customWidth="1"/>
    <col min="8964" max="8964" width="12" style="1" customWidth="1"/>
    <col min="8965" max="8970" width="9" style="1" customWidth="1"/>
    <col min="8971" max="8974" width="5.25" style="1" customWidth="1"/>
    <col min="8975" max="8975" width="5.875" style="1" customWidth="1"/>
    <col min="8976" max="8976" width="10.875" style="1" customWidth="1"/>
    <col min="8977" max="8977" width="21.875" style="1" customWidth="1"/>
    <col min="8978" max="9218" width="9" style="1"/>
    <col min="9219" max="9219" width="16.625" style="1" customWidth="1"/>
    <col min="9220" max="9220" width="12" style="1" customWidth="1"/>
    <col min="9221" max="9226" width="9" style="1" customWidth="1"/>
    <col min="9227" max="9230" width="5.25" style="1" customWidth="1"/>
    <col min="9231" max="9231" width="5.875" style="1" customWidth="1"/>
    <col min="9232" max="9232" width="10.875" style="1" customWidth="1"/>
    <col min="9233" max="9233" width="21.875" style="1" customWidth="1"/>
    <col min="9234" max="9474" width="9" style="1"/>
    <col min="9475" max="9475" width="16.625" style="1" customWidth="1"/>
    <col min="9476" max="9476" width="12" style="1" customWidth="1"/>
    <col min="9477" max="9482" width="9" style="1" customWidth="1"/>
    <col min="9483" max="9486" width="5.25" style="1" customWidth="1"/>
    <col min="9487" max="9487" width="5.875" style="1" customWidth="1"/>
    <col min="9488" max="9488" width="10.875" style="1" customWidth="1"/>
    <col min="9489" max="9489" width="21.875" style="1" customWidth="1"/>
    <col min="9490" max="9730" width="9" style="1"/>
    <col min="9731" max="9731" width="16.625" style="1" customWidth="1"/>
    <col min="9732" max="9732" width="12" style="1" customWidth="1"/>
    <col min="9733" max="9738" width="9" style="1" customWidth="1"/>
    <col min="9739" max="9742" width="5.25" style="1" customWidth="1"/>
    <col min="9743" max="9743" width="5.875" style="1" customWidth="1"/>
    <col min="9744" max="9744" width="10.875" style="1" customWidth="1"/>
    <col min="9745" max="9745" width="21.875" style="1" customWidth="1"/>
    <col min="9746" max="9986" width="9" style="1"/>
    <col min="9987" max="9987" width="16.625" style="1" customWidth="1"/>
    <col min="9988" max="9988" width="12" style="1" customWidth="1"/>
    <col min="9989" max="9994" width="9" style="1" customWidth="1"/>
    <col min="9995" max="9998" width="5.25" style="1" customWidth="1"/>
    <col min="9999" max="9999" width="5.875" style="1" customWidth="1"/>
    <col min="10000" max="10000" width="10.875" style="1" customWidth="1"/>
    <col min="10001" max="10001" width="21.875" style="1" customWidth="1"/>
    <col min="10002" max="10242" width="9" style="1"/>
    <col min="10243" max="10243" width="16.625" style="1" customWidth="1"/>
    <col min="10244" max="10244" width="12" style="1" customWidth="1"/>
    <col min="10245" max="10250" width="9" style="1" customWidth="1"/>
    <col min="10251" max="10254" width="5.25" style="1" customWidth="1"/>
    <col min="10255" max="10255" width="5.875" style="1" customWidth="1"/>
    <col min="10256" max="10256" width="10.875" style="1" customWidth="1"/>
    <col min="10257" max="10257" width="21.875" style="1" customWidth="1"/>
    <col min="10258" max="10498" width="9" style="1"/>
    <col min="10499" max="10499" width="16.625" style="1" customWidth="1"/>
    <col min="10500" max="10500" width="12" style="1" customWidth="1"/>
    <col min="10501" max="10506" width="9" style="1" customWidth="1"/>
    <col min="10507" max="10510" width="5.25" style="1" customWidth="1"/>
    <col min="10511" max="10511" width="5.875" style="1" customWidth="1"/>
    <col min="10512" max="10512" width="10.875" style="1" customWidth="1"/>
    <col min="10513" max="10513" width="21.875" style="1" customWidth="1"/>
    <col min="10514" max="10754" width="9" style="1"/>
    <col min="10755" max="10755" width="16.625" style="1" customWidth="1"/>
    <col min="10756" max="10756" width="12" style="1" customWidth="1"/>
    <col min="10757" max="10762" width="9" style="1" customWidth="1"/>
    <col min="10763" max="10766" width="5.25" style="1" customWidth="1"/>
    <col min="10767" max="10767" width="5.875" style="1" customWidth="1"/>
    <col min="10768" max="10768" width="10.875" style="1" customWidth="1"/>
    <col min="10769" max="10769" width="21.875" style="1" customWidth="1"/>
    <col min="10770" max="11010" width="9" style="1"/>
    <col min="11011" max="11011" width="16.625" style="1" customWidth="1"/>
    <col min="11012" max="11012" width="12" style="1" customWidth="1"/>
    <col min="11013" max="11018" width="9" style="1" customWidth="1"/>
    <col min="11019" max="11022" width="5.25" style="1" customWidth="1"/>
    <col min="11023" max="11023" width="5.875" style="1" customWidth="1"/>
    <col min="11024" max="11024" width="10.875" style="1" customWidth="1"/>
    <col min="11025" max="11025" width="21.875" style="1" customWidth="1"/>
    <col min="11026" max="11266" width="9" style="1"/>
    <col min="11267" max="11267" width="16.625" style="1" customWidth="1"/>
    <col min="11268" max="11268" width="12" style="1" customWidth="1"/>
    <col min="11269" max="11274" width="9" style="1" customWidth="1"/>
    <col min="11275" max="11278" width="5.25" style="1" customWidth="1"/>
    <col min="11279" max="11279" width="5.875" style="1" customWidth="1"/>
    <col min="11280" max="11280" width="10.875" style="1" customWidth="1"/>
    <col min="11281" max="11281" width="21.875" style="1" customWidth="1"/>
    <col min="11282" max="11522" width="9" style="1"/>
    <col min="11523" max="11523" width="16.625" style="1" customWidth="1"/>
    <col min="11524" max="11524" width="12" style="1" customWidth="1"/>
    <col min="11525" max="11530" width="9" style="1" customWidth="1"/>
    <col min="11531" max="11534" width="5.25" style="1" customWidth="1"/>
    <col min="11535" max="11535" width="5.875" style="1" customWidth="1"/>
    <col min="11536" max="11536" width="10.875" style="1" customWidth="1"/>
    <col min="11537" max="11537" width="21.875" style="1" customWidth="1"/>
    <col min="11538" max="11778" width="9" style="1"/>
    <col min="11779" max="11779" width="16.625" style="1" customWidth="1"/>
    <col min="11780" max="11780" width="12" style="1" customWidth="1"/>
    <col min="11781" max="11786" width="9" style="1" customWidth="1"/>
    <col min="11787" max="11790" width="5.25" style="1" customWidth="1"/>
    <col min="11791" max="11791" width="5.875" style="1" customWidth="1"/>
    <col min="11792" max="11792" width="10.875" style="1" customWidth="1"/>
    <col min="11793" max="11793" width="21.875" style="1" customWidth="1"/>
    <col min="11794" max="12034" width="9" style="1"/>
    <col min="12035" max="12035" width="16.625" style="1" customWidth="1"/>
    <col min="12036" max="12036" width="12" style="1" customWidth="1"/>
    <col min="12037" max="12042" width="9" style="1" customWidth="1"/>
    <col min="12043" max="12046" width="5.25" style="1" customWidth="1"/>
    <col min="12047" max="12047" width="5.875" style="1" customWidth="1"/>
    <col min="12048" max="12048" width="10.875" style="1" customWidth="1"/>
    <col min="12049" max="12049" width="21.875" style="1" customWidth="1"/>
    <col min="12050" max="12290" width="9" style="1"/>
    <col min="12291" max="12291" width="16.625" style="1" customWidth="1"/>
    <col min="12292" max="12292" width="12" style="1" customWidth="1"/>
    <col min="12293" max="12298" width="9" style="1" customWidth="1"/>
    <col min="12299" max="12302" width="5.25" style="1" customWidth="1"/>
    <col min="12303" max="12303" width="5.875" style="1" customWidth="1"/>
    <col min="12304" max="12304" width="10.875" style="1" customWidth="1"/>
    <col min="12305" max="12305" width="21.875" style="1" customWidth="1"/>
    <col min="12306" max="12546" width="9" style="1"/>
    <col min="12547" max="12547" width="16.625" style="1" customWidth="1"/>
    <col min="12548" max="12548" width="12" style="1" customWidth="1"/>
    <col min="12549" max="12554" width="9" style="1" customWidth="1"/>
    <col min="12555" max="12558" width="5.25" style="1" customWidth="1"/>
    <col min="12559" max="12559" width="5.875" style="1" customWidth="1"/>
    <col min="12560" max="12560" width="10.875" style="1" customWidth="1"/>
    <col min="12561" max="12561" width="21.875" style="1" customWidth="1"/>
    <col min="12562" max="12802" width="9" style="1"/>
    <col min="12803" max="12803" width="16.625" style="1" customWidth="1"/>
    <col min="12804" max="12804" width="12" style="1" customWidth="1"/>
    <col min="12805" max="12810" width="9" style="1" customWidth="1"/>
    <col min="12811" max="12814" width="5.25" style="1" customWidth="1"/>
    <col min="12815" max="12815" width="5.875" style="1" customWidth="1"/>
    <col min="12816" max="12816" width="10.875" style="1" customWidth="1"/>
    <col min="12817" max="12817" width="21.875" style="1" customWidth="1"/>
    <col min="12818" max="13058" width="9" style="1"/>
    <col min="13059" max="13059" width="16.625" style="1" customWidth="1"/>
    <col min="13060" max="13060" width="12" style="1" customWidth="1"/>
    <col min="13061" max="13066" width="9" style="1" customWidth="1"/>
    <col min="13067" max="13070" width="5.25" style="1" customWidth="1"/>
    <col min="13071" max="13071" width="5.875" style="1" customWidth="1"/>
    <col min="13072" max="13072" width="10.875" style="1" customWidth="1"/>
    <col min="13073" max="13073" width="21.875" style="1" customWidth="1"/>
    <col min="13074" max="13314" width="9" style="1"/>
    <col min="13315" max="13315" width="16.625" style="1" customWidth="1"/>
    <col min="13316" max="13316" width="12" style="1" customWidth="1"/>
    <col min="13317" max="13322" width="9" style="1" customWidth="1"/>
    <col min="13323" max="13326" width="5.25" style="1" customWidth="1"/>
    <col min="13327" max="13327" width="5.875" style="1" customWidth="1"/>
    <col min="13328" max="13328" width="10.875" style="1" customWidth="1"/>
    <col min="13329" max="13329" width="21.875" style="1" customWidth="1"/>
    <col min="13330" max="13570" width="9" style="1"/>
    <col min="13571" max="13571" width="16.625" style="1" customWidth="1"/>
    <col min="13572" max="13572" width="12" style="1" customWidth="1"/>
    <col min="13573" max="13578" width="9" style="1" customWidth="1"/>
    <col min="13579" max="13582" width="5.25" style="1" customWidth="1"/>
    <col min="13583" max="13583" width="5.875" style="1" customWidth="1"/>
    <col min="13584" max="13584" width="10.875" style="1" customWidth="1"/>
    <col min="13585" max="13585" width="21.875" style="1" customWidth="1"/>
    <col min="13586" max="13826" width="9" style="1"/>
    <col min="13827" max="13827" width="16.625" style="1" customWidth="1"/>
    <col min="13828" max="13828" width="12" style="1" customWidth="1"/>
    <col min="13829" max="13834" width="9" style="1" customWidth="1"/>
    <col min="13835" max="13838" width="5.25" style="1" customWidth="1"/>
    <col min="13839" max="13839" width="5.875" style="1" customWidth="1"/>
    <col min="13840" max="13840" width="10.875" style="1" customWidth="1"/>
    <col min="13841" max="13841" width="21.875" style="1" customWidth="1"/>
    <col min="13842" max="14082" width="9" style="1"/>
    <col min="14083" max="14083" width="16.625" style="1" customWidth="1"/>
    <col min="14084" max="14084" width="12" style="1" customWidth="1"/>
    <col min="14085" max="14090" width="9" style="1" customWidth="1"/>
    <col min="14091" max="14094" width="5.25" style="1" customWidth="1"/>
    <col min="14095" max="14095" width="5.875" style="1" customWidth="1"/>
    <col min="14096" max="14096" width="10.875" style="1" customWidth="1"/>
    <col min="14097" max="14097" width="21.875" style="1" customWidth="1"/>
    <col min="14098" max="14338" width="9" style="1"/>
    <col min="14339" max="14339" width="16.625" style="1" customWidth="1"/>
    <col min="14340" max="14340" width="12" style="1" customWidth="1"/>
    <col min="14341" max="14346" width="9" style="1" customWidth="1"/>
    <col min="14347" max="14350" width="5.25" style="1" customWidth="1"/>
    <col min="14351" max="14351" width="5.875" style="1" customWidth="1"/>
    <col min="14352" max="14352" width="10.875" style="1" customWidth="1"/>
    <col min="14353" max="14353" width="21.875" style="1" customWidth="1"/>
    <col min="14354" max="14594" width="9" style="1"/>
    <col min="14595" max="14595" width="16.625" style="1" customWidth="1"/>
    <col min="14596" max="14596" width="12" style="1" customWidth="1"/>
    <col min="14597" max="14602" width="9" style="1" customWidth="1"/>
    <col min="14603" max="14606" width="5.25" style="1" customWidth="1"/>
    <col min="14607" max="14607" width="5.875" style="1" customWidth="1"/>
    <col min="14608" max="14608" width="10.875" style="1" customWidth="1"/>
    <col min="14609" max="14609" width="21.875" style="1" customWidth="1"/>
    <col min="14610" max="14850" width="9" style="1"/>
    <col min="14851" max="14851" width="16.625" style="1" customWidth="1"/>
    <col min="14852" max="14852" width="12" style="1" customWidth="1"/>
    <col min="14853" max="14858" width="9" style="1" customWidth="1"/>
    <col min="14859" max="14862" width="5.25" style="1" customWidth="1"/>
    <col min="14863" max="14863" width="5.875" style="1" customWidth="1"/>
    <col min="14864" max="14864" width="10.875" style="1" customWidth="1"/>
    <col min="14865" max="14865" width="21.875" style="1" customWidth="1"/>
    <col min="14866" max="15106" width="9" style="1"/>
    <col min="15107" max="15107" width="16.625" style="1" customWidth="1"/>
    <col min="15108" max="15108" width="12" style="1" customWidth="1"/>
    <col min="15109" max="15114" width="9" style="1" customWidth="1"/>
    <col min="15115" max="15118" width="5.25" style="1" customWidth="1"/>
    <col min="15119" max="15119" width="5.875" style="1" customWidth="1"/>
    <col min="15120" max="15120" width="10.875" style="1" customWidth="1"/>
    <col min="15121" max="15121" width="21.875" style="1" customWidth="1"/>
    <col min="15122" max="15362" width="9" style="1"/>
    <col min="15363" max="15363" width="16.625" style="1" customWidth="1"/>
    <col min="15364" max="15364" width="12" style="1" customWidth="1"/>
    <col min="15365" max="15370" width="9" style="1" customWidth="1"/>
    <col min="15371" max="15374" width="5.25" style="1" customWidth="1"/>
    <col min="15375" max="15375" width="5.875" style="1" customWidth="1"/>
    <col min="15376" max="15376" width="10.875" style="1" customWidth="1"/>
    <col min="15377" max="15377" width="21.875" style="1" customWidth="1"/>
    <col min="15378" max="15618" width="9" style="1"/>
    <col min="15619" max="15619" width="16.625" style="1" customWidth="1"/>
    <col min="15620" max="15620" width="12" style="1" customWidth="1"/>
    <col min="15621" max="15626" width="9" style="1" customWidth="1"/>
    <col min="15627" max="15630" width="5.25" style="1" customWidth="1"/>
    <col min="15631" max="15631" width="5.875" style="1" customWidth="1"/>
    <col min="15632" max="15632" width="10.875" style="1" customWidth="1"/>
    <col min="15633" max="15633" width="21.875" style="1" customWidth="1"/>
    <col min="15634" max="15874" width="9" style="1"/>
    <col min="15875" max="15875" width="16.625" style="1" customWidth="1"/>
    <col min="15876" max="15876" width="12" style="1" customWidth="1"/>
    <col min="15877" max="15882" width="9" style="1" customWidth="1"/>
    <col min="15883" max="15886" width="5.25" style="1" customWidth="1"/>
    <col min="15887" max="15887" width="5.875" style="1" customWidth="1"/>
    <col min="15888" max="15888" width="10.875" style="1" customWidth="1"/>
    <col min="15889" max="15889" width="21.875" style="1" customWidth="1"/>
    <col min="15890" max="16130" width="9" style="1"/>
    <col min="16131" max="16131" width="16.625" style="1" customWidth="1"/>
    <col min="16132" max="16132" width="12" style="1" customWidth="1"/>
    <col min="16133" max="16138" width="9" style="1" customWidth="1"/>
    <col min="16139" max="16142" width="5.25" style="1" customWidth="1"/>
    <col min="16143" max="16143" width="5.875" style="1" customWidth="1"/>
    <col min="16144" max="16144" width="10.875" style="1" customWidth="1"/>
    <col min="16145" max="16145" width="21.875" style="1" customWidth="1"/>
    <col min="16146" max="16377" width="9" style="1"/>
  </cols>
  <sheetData>
    <row r="1" ht="20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/>
      <c r="M2" s="5"/>
      <c r="N2" s="5"/>
      <c r="O2" s="5"/>
      <c r="P2" s="5"/>
      <c r="Q2" s="5"/>
    </row>
    <row r="3" spans="1:17">
      <c r="A3" s="6" t="s">
        <v>3</v>
      </c>
      <c r="B3" s="6"/>
      <c r="C3" s="7" t="s">
        <v>4</v>
      </c>
      <c r="D3" s="6" t="s">
        <v>5</v>
      </c>
      <c r="E3" s="6"/>
      <c r="F3" s="6"/>
      <c r="G3" s="6"/>
      <c r="H3" s="6" t="s">
        <v>6</v>
      </c>
      <c r="I3" s="6"/>
      <c r="J3" s="32" t="s">
        <v>7</v>
      </c>
      <c r="K3" s="32"/>
      <c r="L3" s="32"/>
      <c r="M3" s="32"/>
      <c r="N3" s="32" t="s">
        <v>8</v>
      </c>
      <c r="O3" s="32"/>
      <c r="P3" s="33" t="s">
        <v>9</v>
      </c>
      <c r="Q3" s="33" t="s">
        <v>10</v>
      </c>
    </row>
    <row r="4" spans="1:17">
      <c r="A4" s="6"/>
      <c r="B4" s="6"/>
      <c r="C4" s="8"/>
      <c r="D4" s="6" t="s">
        <v>11</v>
      </c>
      <c r="E4" s="6" t="s">
        <v>12</v>
      </c>
      <c r="F4" s="6" t="s">
        <v>11</v>
      </c>
      <c r="G4" s="6" t="s">
        <v>12</v>
      </c>
      <c r="H4" s="6" t="s">
        <v>13</v>
      </c>
      <c r="I4" s="6" t="s">
        <v>14</v>
      </c>
      <c r="J4" s="32" t="s">
        <v>11</v>
      </c>
      <c r="K4" s="32" t="s">
        <v>12</v>
      </c>
      <c r="L4" s="32" t="s">
        <v>11</v>
      </c>
      <c r="M4" s="32" t="s">
        <v>12</v>
      </c>
      <c r="N4" s="32" t="s">
        <v>13</v>
      </c>
      <c r="O4" s="32" t="s">
        <v>14</v>
      </c>
      <c r="P4" s="32"/>
      <c r="Q4" s="32"/>
    </row>
    <row r="5" spans="1:17">
      <c r="A5" s="9" t="s">
        <v>15</v>
      </c>
      <c r="B5" s="10" t="s">
        <v>16</v>
      </c>
      <c r="C5" s="11" t="s">
        <v>17</v>
      </c>
      <c r="D5" s="12">
        <v>35</v>
      </c>
      <c r="E5" s="12" t="s">
        <v>18</v>
      </c>
      <c r="F5" s="12">
        <v>3</v>
      </c>
      <c r="G5" s="12" t="s">
        <v>19</v>
      </c>
      <c r="H5" s="12">
        <v>368</v>
      </c>
      <c r="I5" s="12">
        <f>D5*F5*H5</f>
        <v>38640</v>
      </c>
      <c r="J5" s="12">
        <v>3</v>
      </c>
      <c r="K5" s="12" t="s">
        <v>18</v>
      </c>
      <c r="L5" s="12">
        <v>1</v>
      </c>
      <c r="M5" s="12" t="s">
        <v>19</v>
      </c>
      <c r="N5" s="12">
        <v>278</v>
      </c>
      <c r="O5" s="12">
        <f t="shared" ref="O5:O13" si="0">J5*L5*N5</f>
        <v>834</v>
      </c>
      <c r="P5" s="34" t="s">
        <v>20</v>
      </c>
      <c r="Q5" s="56"/>
    </row>
    <row r="6" spans="1:17">
      <c r="A6" s="13"/>
      <c r="B6" s="14"/>
      <c r="C6" s="11"/>
      <c r="D6" s="12"/>
      <c r="E6" s="12"/>
      <c r="F6" s="12"/>
      <c r="G6" s="12"/>
      <c r="H6" s="12"/>
      <c r="I6" s="12"/>
      <c r="J6" s="12">
        <v>36</v>
      </c>
      <c r="K6" s="12" t="s">
        <v>18</v>
      </c>
      <c r="L6" s="12">
        <v>1</v>
      </c>
      <c r="M6" s="12" t="s">
        <v>19</v>
      </c>
      <c r="N6" s="12">
        <v>258</v>
      </c>
      <c r="O6" s="12">
        <f t="shared" si="0"/>
        <v>9288</v>
      </c>
      <c r="P6" s="34" t="s">
        <v>21</v>
      </c>
      <c r="Q6" s="56"/>
    </row>
    <row r="7" spans="1:17">
      <c r="A7" s="13"/>
      <c r="B7" s="14"/>
      <c r="C7" s="11"/>
      <c r="D7" s="12"/>
      <c r="E7" s="12"/>
      <c r="F7" s="12"/>
      <c r="G7" s="12"/>
      <c r="H7" s="12"/>
      <c r="I7" s="12"/>
      <c r="J7" s="12">
        <v>1</v>
      </c>
      <c r="K7" s="12" t="s">
        <v>18</v>
      </c>
      <c r="L7" s="12">
        <v>1</v>
      </c>
      <c r="M7" s="12" t="s">
        <v>19</v>
      </c>
      <c r="N7" s="12">
        <v>328</v>
      </c>
      <c r="O7" s="12">
        <f t="shared" si="0"/>
        <v>328</v>
      </c>
      <c r="P7" s="34" t="s">
        <v>22</v>
      </c>
      <c r="Q7" s="56"/>
    </row>
    <row r="8" spans="1:17">
      <c r="A8" s="13"/>
      <c r="B8" s="14"/>
      <c r="C8" s="11"/>
      <c r="D8" s="12"/>
      <c r="E8" s="12"/>
      <c r="F8" s="12"/>
      <c r="G8" s="12"/>
      <c r="H8" s="12"/>
      <c r="I8" s="12"/>
      <c r="J8" s="12">
        <v>3</v>
      </c>
      <c r="K8" s="12" t="s">
        <v>18</v>
      </c>
      <c r="L8" s="12">
        <v>1</v>
      </c>
      <c r="M8" s="12" t="s">
        <v>19</v>
      </c>
      <c r="N8" s="12">
        <v>278</v>
      </c>
      <c r="O8" s="12">
        <f t="shared" si="0"/>
        <v>834</v>
      </c>
      <c r="P8" s="34" t="s">
        <v>23</v>
      </c>
      <c r="Q8" s="56"/>
    </row>
    <row r="9" spans="1:17">
      <c r="A9" s="13"/>
      <c r="B9" s="14"/>
      <c r="C9" s="11"/>
      <c r="D9" s="12"/>
      <c r="E9" s="12"/>
      <c r="F9" s="12"/>
      <c r="G9" s="12"/>
      <c r="H9" s="12"/>
      <c r="I9" s="12"/>
      <c r="J9" s="12">
        <v>36</v>
      </c>
      <c r="K9" s="12" t="s">
        <v>18</v>
      </c>
      <c r="L9" s="12">
        <v>1</v>
      </c>
      <c r="M9" s="12" t="s">
        <v>19</v>
      </c>
      <c r="N9" s="12">
        <v>258</v>
      </c>
      <c r="O9" s="12">
        <f t="shared" si="0"/>
        <v>9288</v>
      </c>
      <c r="P9" s="34" t="s">
        <v>24</v>
      </c>
      <c r="Q9" s="56"/>
    </row>
    <row r="10" spans="1:17">
      <c r="A10" s="13"/>
      <c r="B10" s="14"/>
      <c r="C10" s="11"/>
      <c r="D10" s="12"/>
      <c r="E10" s="12"/>
      <c r="F10" s="12"/>
      <c r="G10" s="12"/>
      <c r="H10" s="12"/>
      <c r="I10" s="12"/>
      <c r="J10" s="12">
        <v>1</v>
      </c>
      <c r="K10" s="12" t="s">
        <v>18</v>
      </c>
      <c r="L10" s="12">
        <v>1</v>
      </c>
      <c r="M10" s="12" t="s">
        <v>19</v>
      </c>
      <c r="N10" s="12">
        <v>328</v>
      </c>
      <c r="O10" s="12">
        <f t="shared" si="0"/>
        <v>328</v>
      </c>
      <c r="P10" s="34" t="s">
        <v>25</v>
      </c>
      <c r="Q10" s="56"/>
    </row>
    <row r="11" spans="1:17">
      <c r="A11" s="13"/>
      <c r="B11" s="14"/>
      <c r="C11" s="11"/>
      <c r="D11" s="12"/>
      <c r="E11" s="12"/>
      <c r="F11" s="12"/>
      <c r="G11" s="12"/>
      <c r="H11" s="12"/>
      <c r="I11" s="12"/>
      <c r="J11" s="12">
        <v>2</v>
      </c>
      <c r="K11" s="12" t="s">
        <v>18</v>
      </c>
      <c r="L11" s="12">
        <v>1</v>
      </c>
      <c r="M11" s="12" t="s">
        <v>19</v>
      </c>
      <c r="N11" s="12">
        <v>278</v>
      </c>
      <c r="O11" s="12">
        <f t="shared" si="0"/>
        <v>556</v>
      </c>
      <c r="P11" s="34" t="s">
        <v>26</v>
      </c>
      <c r="Q11" s="56"/>
    </row>
    <row r="12" spans="1:17">
      <c r="A12" s="13"/>
      <c r="B12" s="14"/>
      <c r="C12" s="11"/>
      <c r="D12" s="12"/>
      <c r="E12" s="12"/>
      <c r="F12" s="12"/>
      <c r="G12" s="12"/>
      <c r="H12" s="12"/>
      <c r="I12" s="12"/>
      <c r="J12" s="12">
        <v>30</v>
      </c>
      <c r="K12" s="12" t="s">
        <v>18</v>
      </c>
      <c r="L12" s="12">
        <v>1</v>
      </c>
      <c r="M12" s="12" t="s">
        <v>19</v>
      </c>
      <c r="N12" s="12">
        <v>258</v>
      </c>
      <c r="O12" s="12">
        <f t="shared" si="0"/>
        <v>7740</v>
      </c>
      <c r="P12" s="34" t="s">
        <v>27</v>
      </c>
      <c r="Q12" s="56"/>
    </row>
    <row r="13" spans="1:17">
      <c r="A13" s="13"/>
      <c r="B13" s="14"/>
      <c r="C13" s="11"/>
      <c r="D13" s="12"/>
      <c r="E13" s="12"/>
      <c r="F13" s="12"/>
      <c r="G13" s="12"/>
      <c r="H13" s="12"/>
      <c r="I13" s="12"/>
      <c r="J13" s="12">
        <v>1</v>
      </c>
      <c r="K13" s="12" t="s">
        <v>18</v>
      </c>
      <c r="L13" s="12">
        <v>1</v>
      </c>
      <c r="M13" s="12" t="s">
        <v>19</v>
      </c>
      <c r="N13" s="12">
        <v>168</v>
      </c>
      <c r="O13" s="12">
        <f t="shared" si="0"/>
        <v>168</v>
      </c>
      <c r="P13" s="34" t="s">
        <v>28</v>
      </c>
      <c r="Q13" s="56"/>
    </row>
    <row r="14" spans="1:17">
      <c r="A14" s="6" t="s">
        <v>29</v>
      </c>
      <c r="B14" s="6"/>
      <c r="C14" s="6"/>
      <c r="D14" s="6"/>
      <c r="E14" s="6"/>
      <c r="F14" s="6"/>
      <c r="G14" s="6"/>
      <c r="H14" s="6"/>
      <c r="I14" s="35">
        <f>SUM(I5:I10)</f>
        <v>38640</v>
      </c>
      <c r="J14" s="36"/>
      <c r="K14" s="37"/>
      <c r="L14" s="37"/>
      <c r="M14" s="37"/>
      <c r="N14" s="38"/>
      <c r="O14" s="39">
        <f>SUM(O5:O13)</f>
        <v>29364</v>
      </c>
      <c r="P14" s="39"/>
      <c r="Q14" s="57">
        <f>O14-I14</f>
        <v>-9276</v>
      </c>
    </row>
    <row r="15" spans="1:17">
      <c r="A15" s="15" t="s">
        <v>30</v>
      </c>
      <c r="B15" s="16">
        <v>43230</v>
      </c>
      <c r="C15" s="10" t="s">
        <v>31</v>
      </c>
      <c r="D15" s="12">
        <v>70</v>
      </c>
      <c r="E15" s="12" t="s">
        <v>32</v>
      </c>
      <c r="F15" s="12">
        <v>1</v>
      </c>
      <c r="G15" s="12" t="s">
        <v>33</v>
      </c>
      <c r="H15" s="12">
        <v>150</v>
      </c>
      <c r="I15" s="12">
        <f>D15*F15*H15</f>
        <v>10500</v>
      </c>
      <c r="J15" s="12">
        <v>70</v>
      </c>
      <c r="K15" s="12" t="s">
        <v>32</v>
      </c>
      <c r="L15" s="12">
        <v>1</v>
      </c>
      <c r="M15" s="12" t="s">
        <v>33</v>
      </c>
      <c r="N15" s="12">
        <v>100</v>
      </c>
      <c r="O15" s="12">
        <f t="shared" ref="O14:O20" si="1">J15*L15*N15</f>
        <v>7000</v>
      </c>
      <c r="P15" s="40" t="s">
        <v>34</v>
      </c>
      <c r="Q15" s="58"/>
    </row>
    <row r="16" spans="1:17">
      <c r="A16" s="17"/>
      <c r="B16" s="18"/>
      <c r="C16" s="10" t="s">
        <v>31</v>
      </c>
      <c r="D16" s="12">
        <v>70</v>
      </c>
      <c r="E16" s="12" t="s">
        <v>32</v>
      </c>
      <c r="F16" s="12">
        <v>1</v>
      </c>
      <c r="G16" s="12" t="s">
        <v>33</v>
      </c>
      <c r="H16" s="12">
        <v>200</v>
      </c>
      <c r="I16" s="12">
        <f>D16*F16*H16</f>
        <v>14000</v>
      </c>
      <c r="J16" s="12">
        <v>70</v>
      </c>
      <c r="K16" s="12" t="s">
        <v>32</v>
      </c>
      <c r="L16" s="12">
        <v>1</v>
      </c>
      <c r="M16" s="12" t="s">
        <v>33</v>
      </c>
      <c r="N16" s="12">
        <v>161.9</v>
      </c>
      <c r="O16" s="12">
        <f t="shared" si="1"/>
        <v>11333</v>
      </c>
      <c r="P16" s="40" t="s">
        <v>35</v>
      </c>
      <c r="Q16" s="58"/>
    </row>
    <row r="17" spans="1:17">
      <c r="A17" s="17"/>
      <c r="B17" s="16">
        <v>43231</v>
      </c>
      <c r="C17" s="10" t="s">
        <v>31</v>
      </c>
      <c r="D17" s="12">
        <v>70</v>
      </c>
      <c r="E17" s="12" t="s">
        <v>32</v>
      </c>
      <c r="F17" s="12">
        <v>1</v>
      </c>
      <c r="G17" s="12" t="s">
        <v>33</v>
      </c>
      <c r="H17" s="12">
        <v>150</v>
      </c>
      <c r="I17" s="12">
        <f>D17*F17*H17</f>
        <v>10500</v>
      </c>
      <c r="J17" s="12">
        <v>6</v>
      </c>
      <c r="K17" s="12" t="s">
        <v>36</v>
      </c>
      <c r="L17" s="12">
        <v>1</v>
      </c>
      <c r="M17" s="12" t="s">
        <v>33</v>
      </c>
      <c r="N17" s="12">
        <v>1078</v>
      </c>
      <c r="O17" s="12">
        <f t="shared" si="1"/>
        <v>6468</v>
      </c>
      <c r="P17" s="40" t="s">
        <v>37</v>
      </c>
      <c r="Q17" s="58"/>
    </row>
    <row r="18" spans="1:17">
      <c r="A18" s="17"/>
      <c r="B18" s="18"/>
      <c r="C18" s="10" t="s">
        <v>31</v>
      </c>
      <c r="D18" s="12">
        <v>70</v>
      </c>
      <c r="E18" s="12" t="s">
        <v>32</v>
      </c>
      <c r="F18" s="12">
        <v>1</v>
      </c>
      <c r="G18" s="12" t="s">
        <v>33</v>
      </c>
      <c r="H18" s="12">
        <v>200</v>
      </c>
      <c r="I18" s="12">
        <f>D18*F18*H18</f>
        <v>14000</v>
      </c>
      <c r="J18" s="12">
        <v>1</v>
      </c>
      <c r="K18" s="12" t="s">
        <v>38</v>
      </c>
      <c r="L18" s="12">
        <v>1</v>
      </c>
      <c r="M18" s="12" t="s">
        <v>39</v>
      </c>
      <c r="N18" s="12">
        <v>228</v>
      </c>
      <c r="O18" s="12">
        <f t="shared" si="1"/>
        <v>228</v>
      </c>
      <c r="P18" s="40" t="s">
        <v>40</v>
      </c>
      <c r="Q18" s="58"/>
    </row>
    <row r="19" spans="1:17">
      <c r="A19" s="17"/>
      <c r="B19" s="18"/>
      <c r="C19" s="10"/>
      <c r="D19" s="12"/>
      <c r="E19" s="12"/>
      <c r="F19" s="12"/>
      <c r="G19" s="12"/>
      <c r="H19" s="12"/>
      <c r="I19" s="12"/>
      <c r="J19" s="12">
        <v>1</v>
      </c>
      <c r="K19" s="12" t="s">
        <v>39</v>
      </c>
      <c r="L19" s="12">
        <v>1</v>
      </c>
      <c r="M19" s="12" t="s">
        <v>39</v>
      </c>
      <c r="N19" s="12">
        <v>1749</v>
      </c>
      <c r="O19" s="12">
        <f t="shared" si="1"/>
        <v>1749</v>
      </c>
      <c r="P19" s="40" t="s">
        <v>41</v>
      </c>
      <c r="Q19" s="58"/>
    </row>
    <row r="20" spans="1:20">
      <c r="A20" s="17"/>
      <c r="B20" s="16">
        <v>43229</v>
      </c>
      <c r="C20" s="10" t="s">
        <v>31</v>
      </c>
      <c r="D20" s="12">
        <v>70</v>
      </c>
      <c r="E20" s="12" t="s">
        <v>32</v>
      </c>
      <c r="F20" s="12">
        <v>1</v>
      </c>
      <c r="G20" s="12" t="s">
        <v>33</v>
      </c>
      <c r="H20" s="12">
        <v>150</v>
      </c>
      <c r="I20" s="12">
        <f>D20*F20*H20</f>
        <v>10500</v>
      </c>
      <c r="J20" s="12">
        <v>1</v>
      </c>
      <c r="K20" s="12" t="s">
        <v>39</v>
      </c>
      <c r="L20" s="12">
        <v>1</v>
      </c>
      <c r="M20" s="12" t="s">
        <v>33</v>
      </c>
      <c r="N20" s="12">
        <v>2286</v>
      </c>
      <c r="O20" s="12">
        <f t="shared" si="1"/>
        <v>2286</v>
      </c>
      <c r="P20" s="40" t="s">
        <v>42</v>
      </c>
      <c r="Q20" s="58"/>
      <c r="T20" s="59"/>
    </row>
    <row r="21" spans="1:20">
      <c r="A21" s="6" t="s">
        <v>43</v>
      </c>
      <c r="B21" s="6"/>
      <c r="C21" s="6"/>
      <c r="D21" s="6"/>
      <c r="E21" s="6"/>
      <c r="F21" s="6"/>
      <c r="G21" s="6"/>
      <c r="H21" s="6"/>
      <c r="I21" s="35">
        <f>SUM(I15:I20)</f>
        <v>59500</v>
      </c>
      <c r="J21" s="41"/>
      <c r="K21" s="42"/>
      <c r="L21" s="42"/>
      <c r="M21" s="42"/>
      <c r="N21" s="43"/>
      <c r="O21" s="39">
        <f>SUM(O15:O20)</f>
        <v>29064</v>
      </c>
      <c r="P21" s="39"/>
      <c r="Q21" s="57">
        <f>O21-I21</f>
        <v>-30436</v>
      </c>
      <c r="T21" s="59"/>
    </row>
    <row r="22" spans="1:20">
      <c r="A22" s="19" t="s">
        <v>44</v>
      </c>
      <c r="B22" s="16">
        <v>43232</v>
      </c>
      <c r="C22" s="20" t="s">
        <v>45</v>
      </c>
      <c r="D22" s="21">
        <v>2</v>
      </c>
      <c r="E22" s="21" t="s">
        <v>46</v>
      </c>
      <c r="F22" s="21">
        <v>1</v>
      </c>
      <c r="G22" s="21" t="s">
        <v>47</v>
      </c>
      <c r="H22" s="22">
        <v>2000</v>
      </c>
      <c r="I22" s="25">
        <f>F22*H22*D22</f>
        <v>4000</v>
      </c>
      <c r="J22" s="44">
        <v>2</v>
      </c>
      <c r="K22" s="44" t="s">
        <v>46</v>
      </c>
      <c r="L22" s="44">
        <v>1</v>
      </c>
      <c r="M22" s="44" t="s">
        <v>47</v>
      </c>
      <c r="N22" s="44">
        <v>3500</v>
      </c>
      <c r="O22" s="44">
        <f>J22*L22*N22</f>
        <v>7000</v>
      </c>
      <c r="P22" s="45" t="s">
        <v>48</v>
      </c>
      <c r="Q22" s="57"/>
      <c r="T22" s="59"/>
    </row>
    <row r="23" spans="1:20">
      <c r="A23" s="19"/>
      <c r="B23" s="16"/>
      <c r="J23" s="44">
        <v>1</v>
      </c>
      <c r="K23" s="44" t="s">
        <v>46</v>
      </c>
      <c r="L23" s="44">
        <v>1</v>
      </c>
      <c r="M23" s="44" t="s">
        <v>47</v>
      </c>
      <c r="N23" s="44">
        <v>1800</v>
      </c>
      <c r="O23" s="44">
        <f>J23*L23*N23</f>
        <v>1800</v>
      </c>
      <c r="P23" s="45" t="s">
        <v>49</v>
      </c>
      <c r="Q23" s="60"/>
      <c r="T23" s="59"/>
    </row>
    <row r="24" spans="1:20">
      <c r="A24" s="6" t="s">
        <v>50</v>
      </c>
      <c r="B24" s="6"/>
      <c r="C24" s="6"/>
      <c r="D24" s="6"/>
      <c r="E24" s="6"/>
      <c r="F24" s="6"/>
      <c r="G24" s="6"/>
      <c r="H24" s="6"/>
      <c r="I24" s="35">
        <f>SUM(I22:I22)</f>
        <v>4000</v>
      </c>
      <c r="J24" s="36"/>
      <c r="K24" s="37"/>
      <c r="L24" s="37"/>
      <c r="M24" s="37"/>
      <c r="N24" s="38"/>
      <c r="O24" s="39">
        <f>SUM(O22:O23)</f>
        <v>8800</v>
      </c>
      <c r="P24" s="39"/>
      <c r="Q24" s="57">
        <f>O24-I24</f>
        <v>4800</v>
      </c>
      <c r="T24" s="59"/>
    </row>
    <row r="25" spans="1:20">
      <c r="A25" s="23" t="s">
        <v>51</v>
      </c>
      <c r="B25" s="16">
        <v>43230</v>
      </c>
      <c r="C25" s="24"/>
      <c r="D25" s="25">
        <v>1</v>
      </c>
      <c r="E25" s="25" t="s">
        <v>38</v>
      </c>
      <c r="F25" s="25">
        <v>1</v>
      </c>
      <c r="G25" s="25" t="s">
        <v>47</v>
      </c>
      <c r="H25" s="25">
        <v>8000</v>
      </c>
      <c r="I25" s="25">
        <f>D25*F25*H25</f>
        <v>8000</v>
      </c>
      <c r="J25" s="12">
        <v>3</v>
      </c>
      <c r="K25" s="12" t="s">
        <v>38</v>
      </c>
      <c r="L25" s="12">
        <v>1</v>
      </c>
      <c r="M25" s="12" t="s">
        <v>52</v>
      </c>
      <c r="N25" s="12">
        <v>1500</v>
      </c>
      <c r="O25" s="12">
        <f t="shared" ref="O25:O32" si="2">J25*L25*N25</f>
        <v>4500</v>
      </c>
      <c r="P25" s="46" t="s">
        <v>53</v>
      </c>
      <c r="Q25" s="60"/>
      <c r="T25" s="59"/>
    </row>
    <row r="26" spans="1:20">
      <c r="A26" s="26"/>
      <c r="B26" s="16">
        <v>43231</v>
      </c>
      <c r="C26" s="24"/>
      <c r="D26" s="25">
        <v>1</v>
      </c>
      <c r="E26" s="25" t="s">
        <v>38</v>
      </c>
      <c r="F26" s="25">
        <v>1</v>
      </c>
      <c r="G26" s="25" t="s">
        <v>47</v>
      </c>
      <c r="H26" s="25">
        <v>8000</v>
      </c>
      <c r="I26" s="25">
        <f>D26*F26*H26</f>
        <v>8000</v>
      </c>
      <c r="J26" s="12">
        <v>1</v>
      </c>
      <c r="K26" s="12" t="s">
        <v>38</v>
      </c>
      <c r="L26" s="12">
        <v>1</v>
      </c>
      <c r="M26" s="12" t="s">
        <v>52</v>
      </c>
      <c r="N26" s="12">
        <v>2500</v>
      </c>
      <c r="O26" s="12">
        <f t="shared" si="2"/>
        <v>2500</v>
      </c>
      <c r="P26" s="47" t="s">
        <v>54</v>
      </c>
      <c r="Q26" s="60"/>
      <c r="T26" s="59"/>
    </row>
    <row r="27" spans="1:17">
      <c r="A27" s="26"/>
      <c r="B27" s="16"/>
      <c r="C27" s="24"/>
      <c r="D27" s="25"/>
      <c r="E27" s="25"/>
      <c r="F27" s="25"/>
      <c r="G27" s="25"/>
      <c r="H27" s="25"/>
      <c r="I27" s="25"/>
      <c r="J27" s="12">
        <v>1</v>
      </c>
      <c r="K27" s="12" t="s">
        <v>38</v>
      </c>
      <c r="L27" s="12">
        <v>1</v>
      </c>
      <c r="M27" s="12" t="s">
        <v>52</v>
      </c>
      <c r="N27" s="12">
        <v>2000</v>
      </c>
      <c r="O27" s="12">
        <f t="shared" si="2"/>
        <v>2000</v>
      </c>
      <c r="P27" s="47" t="s">
        <v>55</v>
      </c>
      <c r="Q27" s="60"/>
    </row>
    <row r="28" spans="1:17">
      <c r="A28" s="26"/>
      <c r="B28" s="16"/>
      <c r="C28" s="24"/>
      <c r="D28" s="25"/>
      <c r="E28" s="25"/>
      <c r="F28" s="25"/>
      <c r="G28" s="25"/>
      <c r="H28" s="25"/>
      <c r="I28" s="25"/>
      <c r="J28" s="12">
        <v>1</v>
      </c>
      <c r="K28" s="12" t="s">
        <v>38</v>
      </c>
      <c r="L28" s="12">
        <v>1</v>
      </c>
      <c r="M28" s="12" t="s">
        <v>47</v>
      </c>
      <c r="N28" s="12">
        <v>2500</v>
      </c>
      <c r="O28" s="12">
        <f t="shared" si="2"/>
        <v>2500</v>
      </c>
      <c r="P28" s="47" t="s">
        <v>56</v>
      </c>
      <c r="Q28" s="60"/>
    </row>
    <row r="29" spans="1:17">
      <c r="A29" s="26"/>
      <c r="B29" s="16"/>
      <c r="C29" s="24"/>
      <c r="D29" s="25"/>
      <c r="E29" s="25"/>
      <c r="F29" s="25"/>
      <c r="G29" s="25"/>
      <c r="H29" s="25"/>
      <c r="I29" s="25"/>
      <c r="J29" s="12">
        <v>67</v>
      </c>
      <c r="K29" s="12" t="s">
        <v>32</v>
      </c>
      <c r="L29" s="12">
        <v>1</v>
      </c>
      <c r="M29" s="12" t="s">
        <v>52</v>
      </c>
      <c r="N29" s="12">
        <v>261</v>
      </c>
      <c r="O29" s="12">
        <f t="shared" si="2"/>
        <v>17487</v>
      </c>
      <c r="P29" s="46" t="s">
        <v>57</v>
      </c>
      <c r="Q29" s="60"/>
    </row>
    <row r="30" spans="1:17">
      <c r="A30" s="26"/>
      <c r="B30" s="16"/>
      <c r="C30" s="24"/>
      <c r="D30" s="25"/>
      <c r="E30" s="25"/>
      <c r="F30" s="25"/>
      <c r="G30" s="25"/>
      <c r="H30" s="25"/>
      <c r="I30" s="25"/>
      <c r="J30" s="12">
        <v>60</v>
      </c>
      <c r="K30" s="12" t="s">
        <v>32</v>
      </c>
      <c r="L30" s="12">
        <v>1</v>
      </c>
      <c r="M30" s="12" t="s">
        <v>52</v>
      </c>
      <c r="N30" s="12">
        <v>5</v>
      </c>
      <c r="O30" s="12">
        <f t="shared" si="2"/>
        <v>300</v>
      </c>
      <c r="P30" s="46" t="s">
        <v>58</v>
      </c>
      <c r="Q30" s="60"/>
    </row>
    <row r="31" spans="1:20">
      <c r="A31" s="26"/>
      <c r="B31" s="16"/>
      <c r="C31" s="24"/>
      <c r="D31" s="25"/>
      <c r="E31" s="25"/>
      <c r="F31" s="25"/>
      <c r="G31" s="25"/>
      <c r="H31" s="25"/>
      <c r="I31" s="25"/>
      <c r="J31" s="12">
        <v>70</v>
      </c>
      <c r="K31" s="12" t="s">
        <v>32</v>
      </c>
      <c r="L31" s="12">
        <v>1</v>
      </c>
      <c r="M31" s="12" t="s">
        <v>47</v>
      </c>
      <c r="N31" s="12">
        <v>32</v>
      </c>
      <c r="O31" s="12">
        <f t="shared" si="2"/>
        <v>2240</v>
      </c>
      <c r="P31" s="46" t="s">
        <v>59</v>
      </c>
      <c r="Q31" s="60"/>
      <c r="T31" s="66"/>
    </row>
    <row r="32" spans="1:17">
      <c r="A32" s="26"/>
      <c r="B32" s="16"/>
      <c r="C32" s="24"/>
      <c r="D32" s="25"/>
      <c r="E32" s="25"/>
      <c r="F32" s="25"/>
      <c r="G32" s="25"/>
      <c r="H32" s="25"/>
      <c r="I32" s="25"/>
      <c r="J32" s="12">
        <v>55</v>
      </c>
      <c r="K32" s="12" t="s">
        <v>32</v>
      </c>
      <c r="L32" s="12">
        <v>1</v>
      </c>
      <c r="M32" s="12" t="s">
        <v>52</v>
      </c>
      <c r="N32" s="12">
        <v>80</v>
      </c>
      <c r="O32" s="12">
        <f t="shared" si="2"/>
        <v>4400</v>
      </c>
      <c r="P32" s="46" t="s">
        <v>60</v>
      </c>
      <c r="Q32" s="60"/>
    </row>
    <row r="33" spans="1:17">
      <c r="A33" s="6" t="s">
        <v>61</v>
      </c>
      <c r="B33" s="6"/>
      <c r="C33" s="6"/>
      <c r="D33" s="6"/>
      <c r="E33" s="6"/>
      <c r="F33" s="6"/>
      <c r="G33" s="6"/>
      <c r="H33" s="6"/>
      <c r="I33" s="35">
        <f>SUM(I25:I32)</f>
        <v>16000</v>
      </c>
      <c r="J33" s="36"/>
      <c r="K33" s="37"/>
      <c r="L33" s="37"/>
      <c r="M33" s="37"/>
      <c r="N33" s="38"/>
      <c r="O33" s="39">
        <f>SUM(O25:O32)</f>
        <v>35927</v>
      </c>
      <c r="P33" s="39"/>
      <c r="Q33" s="57">
        <f>O33-I33</f>
        <v>19927</v>
      </c>
    </row>
    <row r="34" spans="1:17">
      <c r="A34" s="27" t="s">
        <v>62</v>
      </c>
      <c r="B34" s="28" t="s">
        <v>15</v>
      </c>
      <c r="C34" s="28"/>
      <c r="D34" s="21">
        <v>4</v>
      </c>
      <c r="E34" s="21" t="s">
        <v>19</v>
      </c>
      <c r="F34" s="21">
        <v>1</v>
      </c>
      <c r="G34" s="21" t="s">
        <v>18</v>
      </c>
      <c r="H34" s="22">
        <v>368</v>
      </c>
      <c r="I34" s="25">
        <f>D34*F34*H34</f>
        <v>1472</v>
      </c>
      <c r="J34" s="21"/>
      <c r="K34" s="21"/>
      <c r="L34" s="21"/>
      <c r="M34" s="21"/>
      <c r="N34" s="30"/>
      <c r="O34" s="44"/>
      <c r="P34" s="28"/>
      <c r="Q34" s="61"/>
    </row>
    <row r="35" spans="1:17">
      <c r="A35" s="29"/>
      <c r="B35" s="28" t="s">
        <v>44</v>
      </c>
      <c r="C35" s="28"/>
      <c r="D35" s="21">
        <v>1</v>
      </c>
      <c r="E35" s="21" t="s">
        <v>32</v>
      </c>
      <c r="F35" s="21">
        <v>1</v>
      </c>
      <c r="G35" s="21" t="s">
        <v>52</v>
      </c>
      <c r="H35" s="30">
        <v>1500</v>
      </c>
      <c r="I35" s="25">
        <f>D35*F35*H35</f>
        <v>1500</v>
      </c>
      <c r="J35" s="21"/>
      <c r="K35" s="21"/>
      <c r="L35" s="21"/>
      <c r="M35" s="21"/>
      <c r="N35" s="30"/>
      <c r="O35" s="44"/>
      <c r="P35" s="28"/>
      <c r="Q35" s="61"/>
    </row>
    <row r="36" spans="1:17">
      <c r="A36" s="29"/>
      <c r="B36" s="28" t="s">
        <v>63</v>
      </c>
      <c r="C36" s="28"/>
      <c r="D36" s="21">
        <v>11</v>
      </c>
      <c r="E36" s="21" t="s">
        <v>32</v>
      </c>
      <c r="F36" s="21">
        <v>1</v>
      </c>
      <c r="G36" s="21" t="s">
        <v>47</v>
      </c>
      <c r="H36" s="30">
        <v>700</v>
      </c>
      <c r="I36" s="25">
        <f>D36*F36*H36</f>
        <v>7700</v>
      </c>
      <c r="J36" s="21">
        <v>3</v>
      </c>
      <c r="K36" s="21" t="s">
        <v>32</v>
      </c>
      <c r="L36" s="21">
        <v>1</v>
      </c>
      <c r="M36" s="21" t="s">
        <v>47</v>
      </c>
      <c r="N36" s="30">
        <v>700</v>
      </c>
      <c r="O36" s="12">
        <f t="shared" ref="O36:O44" si="3">J36*L36*N36</f>
        <v>2100</v>
      </c>
      <c r="P36" s="28" t="s">
        <v>64</v>
      </c>
      <c r="Q36" s="61"/>
    </row>
    <row r="37" spans="1:19">
      <c r="A37" s="29"/>
      <c r="B37" s="28"/>
      <c r="C37" s="28"/>
      <c r="D37" s="21"/>
      <c r="E37" s="21"/>
      <c r="F37" s="21"/>
      <c r="G37" s="21"/>
      <c r="H37" s="30"/>
      <c r="I37" s="25"/>
      <c r="J37" s="21">
        <v>68</v>
      </c>
      <c r="K37" s="21" t="s">
        <v>65</v>
      </c>
      <c r="L37" s="21">
        <v>1</v>
      </c>
      <c r="M37" s="21" t="s">
        <v>39</v>
      </c>
      <c r="N37" s="30">
        <v>4</v>
      </c>
      <c r="O37" s="12">
        <f t="shared" si="3"/>
        <v>272</v>
      </c>
      <c r="P37" s="28" t="s">
        <v>66</v>
      </c>
      <c r="Q37" s="61"/>
      <c r="S37" s="66"/>
    </row>
    <row r="38" spans="1:17">
      <c r="A38" s="29"/>
      <c r="B38" s="28"/>
      <c r="C38" s="28"/>
      <c r="D38" s="21"/>
      <c r="E38" s="21"/>
      <c r="F38" s="21"/>
      <c r="G38" s="21"/>
      <c r="H38" s="30"/>
      <c r="I38" s="25"/>
      <c r="J38" s="21">
        <v>65</v>
      </c>
      <c r="K38" s="21" t="s">
        <v>38</v>
      </c>
      <c r="L38" s="21">
        <v>1</v>
      </c>
      <c r="M38" s="21" t="s">
        <v>39</v>
      </c>
      <c r="N38" s="30">
        <v>20</v>
      </c>
      <c r="O38" s="12">
        <f t="shared" si="3"/>
        <v>1300</v>
      </c>
      <c r="P38" s="28" t="s">
        <v>67</v>
      </c>
      <c r="Q38" s="61"/>
    </row>
    <row r="39" spans="1:17">
      <c r="A39" s="64" t="s">
        <v>68</v>
      </c>
      <c r="B39" s="28" t="s">
        <v>69</v>
      </c>
      <c r="C39" s="28" t="s">
        <v>70</v>
      </c>
      <c r="D39" s="21"/>
      <c r="E39" s="21"/>
      <c r="F39" s="21"/>
      <c r="G39" s="21"/>
      <c r="H39" s="30"/>
      <c r="I39" s="25"/>
      <c r="J39" s="21">
        <v>10</v>
      </c>
      <c r="K39" s="21" t="s">
        <v>71</v>
      </c>
      <c r="L39" s="21">
        <v>1</v>
      </c>
      <c r="M39" s="21" t="s">
        <v>39</v>
      </c>
      <c r="N39" s="30">
        <v>63</v>
      </c>
      <c r="O39" s="12">
        <f t="shared" si="3"/>
        <v>630</v>
      </c>
      <c r="P39" s="65"/>
      <c r="Q39" s="61"/>
    </row>
    <row r="40" spans="1:17">
      <c r="A40" s="64"/>
      <c r="B40" s="28" t="s">
        <v>69</v>
      </c>
      <c r="C40" s="28" t="s">
        <v>72</v>
      </c>
      <c r="D40" s="21"/>
      <c r="E40" s="21"/>
      <c r="F40" s="21"/>
      <c r="G40" s="21"/>
      <c r="H40" s="30"/>
      <c r="I40" s="25"/>
      <c r="J40" s="21">
        <v>10</v>
      </c>
      <c r="K40" s="21" t="s">
        <v>71</v>
      </c>
      <c r="L40" s="21">
        <v>1</v>
      </c>
      <c r="M40" s="21" t="s">
        <v>39</v>
      </c>
      <c r="N40" s="30">
        <v>46.6</v>
      </c>
      <c r="O40" s="12">
        <f t="shared" si="3"/>
        <v>466</v>
      </c>
      <c r="P40" s="65"/>
      <c r="Q40" s="61"/>
    </row>
    <row r="41" spans="1:17">
      <c r="A41" s="64"/>
      <c r="B41" s="28" t="s">
        <v>73</v>
      </c>
      <c r="C41" s="28" t="s">
        <v>70</v>
      </c>
      <c r="D41" s="21"/>
      <c r="E41" s="21"/>
      <c r="F41" s="21"/>
      <c r="G41" s="21"/>
      <c r="H41" s="30"/>
      <c r="I41" s="25"/>
      <c r="J41" s="21">
        <v>10</v>
      </c>
      <c r="K41" s="21" t="s">
        <v>71</v>
      </c>
      <c r="L41" s="21">
        <v>1</v>
      </c>
      <c r="M41" s="21" t="s">
        <v>39</v>
      </c>
      <c r="N41" s="30">
        <v>63</v>
      </c>
      <c r="O41" s="12">
        <f t="shared" si="3"/>
        <v>630</v>
      </c>
      <c r="P41" s="65"/>
      <c r="Q41" s="61"/>
    </row>
    <row r="42" spans="1:17">
      <c r="A42" s="64"/>
      <c r="B42" s="28" t="s">
        <v>73</v>
      </c>
      <c r="C42" s="28" t="s">
        <v>72</v>
      </c>
      <c r="D42" s="21"/>
      <c r="E42" s="21"/>
      <c r="F42" s="21"/>
      <c r="G42" s="21"/>
      <c r="H42" s="30"/>
      <c r="I42" s="25"/>
      <c r="J42" s="21">
        <v>10</v>
      </c>
      <c r="K42" s="21" t="s">
        <v>71</v>
      </c>
      <c r="L42" s="21">
        <v>1</v>
      </c>
      <c r="M42" s="21" t="s">
        <v>39</v>
      </c>
      <c r="N42" s="30">
        <v>46.6</v>
      </c>
      <c r="O42" s="12">
        <f t="shared" si="3"/>
        <v>466</v>
      </c>
      <c r="P42" s="65"/>
      <c r="Q42" s="61"/>
    </row>
    <row r="43" spans="1:17">
      <c r="A43" s="64"/>
      <c r="B43" s="18" t="s">
        <v>74</v>
      </c>
      <c r="C43" s="28"/>
      <c r="D43" s="21"/>
      <c r="E43" s="21"/>
      <c r="F43" s="21"/>
      <c r="G43" s="21"/>
      <c r="H43" s="22"/>
      <c r="I43" s="25"/>
      <c r="J43" s="21">
        <v>65</v>
      </c>
      <c r="K43" s="21" t="s">
        <v>32</v>
      </c>
      <c r="L43" s="21">
        <v>1</v>
      </c>
      <c r="M43" s="21" t="s">
        <v>39</v>
      </c>
      <c r="N43" s="30">
        <v>10</v>
      </c>
      <c r="O43" s="12">
        <f t="shared" si="3"/>
        <v>650</v>
      </c>
      <c r="P43" s="28" t="s">
        <v>74</v>
      </c>
      <c r="Q43" s="61"/>
    </row>
    <row r="44" spans="1:17">
      <c r="A44" s="64"/>
      <c r="B44" s="18"/>
      <c r="C44" s="28"/>
      <c r="D44" s="21"/>
      <c r="E44" s="21"/>
      <c r="F44" s="21"/>
      <c r="G44" s="21"/>
      <c r="H44" s="22"/>
      <c r="I44" s="25"/>
      <c r="J44" s="21">
        <v>1</v>
      </c>
      <c r="K44" s="21" t="s">
        <v>39</v>
      </c>
      <c r="L44" s="21">
        <v>1</v>
      </c>
      <c r="M44" s="21" t="s">
        <v>39</v>
      </c>
      <c r="N44" s="30">
        <v>1273</v>
      </c>
      <c r="O44" s="12">
        <f t="shared" si="3"/>
        <v>1273</v>
      </c>
      <c r="P44" s="28" t="s">
        <v>75</v>
      </c>
      <c r="Q44" s="61"/>
    </row>
    <row r="45" spans="1:17">
      <c r="A45" s="6" t="s">
        <v>76</v>
      </c>
      <c r="B45" s="6"/>
      <c r="C45" s="6"/>
      <c r="D45" s="6"/>
      <c r="E45" s="6"/>
      <c r="F45" s="6"/>
      <c r="G45" s="6"/>
      <c r="H45" s="6"/>
      <c r="I45" s="35">
        <f>SUM(I34:I43)</f>
        <v>10672</v>
      </c>
      <c r="J45" s="36"/>
      <c r="K45" s="37"/>
      <c r="L45" s="37"/>
      <c r="M45" s="37"/>
      <c r="N45" s="38"/>
      <c r="O45" s="39">
        <f>SUM(O34:O44)</f>
        <v>7787</v>
      </c>
      <c r="P45" s="39"/>
      <c r="Q45" s="57">
        <f>O45-I45</f>
        <v>-2885</v>
      </c>
    </row>
    <row r="46" spans="1:17">
      <c r="A46" s="31" t="s">
        <v>77</v>
      </c>
      <c r="B46" s="31"/>
      <c r="C46" s="31"/>
      <c r="D46" s="31"/>
      <c r="E46" s="31"/>
      <c r="F46" s="31"/>
      <c r="G46" s="31"/>
      <c r="H46" s="31"/>
      <c r="I46" s="50">
        <f>I14+I21+I24+I33+I45</f>
        <v>128812</v>
      </c>
      <c r="J46" s="51"/>
      <c r="K46" s="52"/>
      <c r="L46" s="52"/>
      <c r="M46" s="52"/>
      <c r="N46" s="53"/>
      <c r="O46" s="50">
        <f>O14+O21+O24+O33+O45</f>
        <v>110942</v>
      </c>
      <c r="P46" s="50"/>
      <c r="Q46" s="57"/>
    </row>
    <row r="47" spans="1:17">
      <c r="A47" s="31" t="s">
        <v>78</v>
      </c>
      <c r="B47" s="31"/>
      <c r="C47" s="31"/>
      <c r="D47" s="31"/>
      <c r="E47" s="31"/>
      <c r="F47" s="31"/>
      <c r="G47" s="31"/>
      <c r="H47" s="31"/>
      <c r="I47" s="50">
        <f>I46*0.16</f>
        <v>20609.92</v>
      </c>
      <c r="J47" s="51"/>
      <c r="K47" s="52"/>
      <c r="L47" s="52"/>
      <c r="M47" s="52"/>
      <c r="N47" s="53"/>
      <c r="O47" s="50">
        <f>O46*16%</f>
        <v>17750.72</v>
      </c>
      <c r="P47" s="50"/>
      <c r="Q47" s="57"/>
    </row>
    <row r="48" spans="1:17">
      <c r="A48" s="31" t="s">
        <v>79</v>
      </c>
      <c r="B48" s="31"/>
      <c r="C48" s="31"/>
      <c r="D48" s="31"/>
      <c r="E48" s="31"/>
      <c r="F48" s="31"/>
      <c r="G48" s="31"/>
      <c r="H48" s="31"/>
      <c r="I48" s="50">
        <f>I46+I47</f>
        <v>149421.92</v>
      </c>
      <c r="J48" s="51"/>
      <c r="K48" s="52"/>
      <c r="L48" s="52"/>
      <c r="M48" s="52"/>
      <c r="N48" s="53"/>
      <c r="O48" s="50">
        <f>O46+O47</f>
        <v>128692.72</v>
      </c>
      <c r="P48" s="50"/>
      <c r="Q48" s="62">
        <f>I48-O48</f>
        <v>20729.2</v>
      </c>
    </row>
    <row r="49" spans="15:19">
      <c r="O49" s="54"/>
      <c r="P49" s="54"/>
      <c r="S49" s="55"/>
    </row>
    <row r="50" spans="15:17">
      <c r="O50" s="55"/>
      <c r="Q50" s="63"/>
    </row>
    <row r="62" spans="9:9">
      <c r="I62" s="54"/>
    </row>
  </sheetData>
  <mergeCells count="34">
    <mergeCell ref="A1:Q1"/>
    <mergeCell ref="A2:I2"/>
    <mergeCell ref="J2:Q2"/>
    <mergeCell ref="D3:G3"/>
    <mergeCell ref="H3:I3"/>
    <mergeCell ref="J3:M3"/>
    <mergeCell ref="N3:O3"/>
    <mergeCell ref="A14:H14"/>
    <mergeCell ref="J14:N14"/>
    <mergeCell ref="A21:H21"/>
    <mergeCell ref="J21:N21"/>
    <mergeCell ref="A24:H24"/>
    <mergeCell ref="J24:N24"/>
    <mergeCell ref="A33:H33"/>
    <mergeCell ref="J33:N33"/>
    <mergeCell ref="A45:H45"/>
    <mergeCell ref="J45:N45"/>
    <mergeCell ref="A46:H46"/>
    <mergeCell ref="J46:N46"/>
    <mergeCell ref="A47:H47"/>
    <mergeCell ref="J47:N47"/>
    <mergeCell ref="A48:H48"/>
    <mergeCell ref="J48:N48"/>
    <mergeCell ref="A5:A10"/>
    <mergeCell ref="A15:A20"/>
    <mergeCell ref="A22:A23"/>
    <mergeCell ref="A25:A32"/>
    <mergeCell ref="A34:A38"/>
    <mergeCell ref="A39:A43"/>
    <mergeCell ref="B5:B13"/>
    <mergeCell ref="C3:C4"/>
    <mergeCell ref="P3:P4"/>
    <mergeCell ref="Q3:Q4"/>
    <mergeCell ref="A3:B4"/>
  </mergeCells>
  <pageMargins left="0.699305555555556" right="0.699305555555556" top="0.75" bottom="0.75" header="0.3" footer="0.3"/>
  <pageSetup paperSize="9" orientation="portrait"/>
  <headerFooter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0"/>
  <sheetViews>
    <sheetView tabSelected="1" view="pageBreakPreview" zoomScale="90" zoomScaleNormal="90" zoomScaleSheetLayoutView="90" topLeftCell="A13" workbookViewId="0">
      <selection activeCell="I27" sqref="I27"/>
    </sheetView>
  </sheetViews>
  <sheetFormatPr defaultColWidth="9" defaultRowHeight="14"/>
  <cols>
    <col min="1" max="1" width="8.75" style="1" customWidth="1"/>
    <col min="2" max="2" width="15.5833333333333" style="1" customWidth="1"/>
    <col min="3" max="3" width="8.75" style="1" customWidth="1"/>
    <col min="4" max="4" width="4.375" style="1" customWidth="1"/>
    <col min="5" max="5" width="4.5" style="1" customWidth="1"/>
    <col min="6" max="6" width="4.375" style="1" customWidth="1"/>
    <col min="7" max="7" width="4.5" style="1" customWidth="1"/>
    <col min="8" max="8" width="8.75" style="2" customWidth="1"/>
    <col min="9" max="9" width="13.375" style="1" customWidth="1"/>
    <col min="10" max="10" width="8.75" style="1" customWidth="1"/>
    <col min="11" max="11" width="5.25" style="1" customWidth="1"/>
    <col min="12" max="12" width="5.875" style="1" customWidth="1"/>
    <col min="13" max="13" width="7.41666666666667" style="1" customWidth="1"/>
    <col min="14" max="14" width="7.625" style="2" customWidth="1"/>
    <col min="15" max="15" width="11.5" style="1" customWidth="1"/>
    <col min="16" max="16" width="25.5833333333333" style="1" customWidth="1"/>
    <col min="17" max="17" width="10.1666666666667" style="3" customWidth="1"/>
    <col min="18" max="256" width="9" style="1"/>
    <col min="257" max="257" width="16.625" style="1" customWidth="1"/>
    <col min="258" max="258" width="12" style="1" customWidth="1"/>
    <col min="259" max="264" width="9" style="1" customWidth="1"/>
    <col min="265" max="268" width="5.25" style="1" customWidth="1"/>
    <col min="269" max="269" width="5.875" style="1" customWidth="1"/>
    <col min="270" max="270" width="10.875" style="1" customWidth="1"/>
    <col min="271" max="271" width="21.875" style="1" customWidth="1"/>
    <col min="272" max="512" width="9" style="1"/>
    <col min="513" max="513" width="16.625" style="1" customWidth="1"/>
    <col min="514" max="514" width="12" style="1" customWidth="1"/>
    <col min="515" max="520" width="9" style="1" customWidth="1"/>
    <col min="521" max="524" width="5.25" style="1" customWidth="1"/>
    <col min="525" max="525" width="5.875" style="1" customWidth="1"/>
    <col min="526" max="526" width="10.875" style="1" customWidth="1"/>
    <col min="527" max="527" width="21.875" style="1" customWidth="1"/>
    <col min="528" max="768" width="9" style="1"/>
    <col min="769" max="769" width="16.625" style="1" customWidth="1"/>
    <col min="770" max="770" width="12" style="1" customWidth="1"/>
    <col min="771" max="776" width="9" style="1" customWidth="1"/>
    <col min="777" max="780" width="5.25" style="1" customWidth="1"/>
    <col min="781" max="781" width="5.875" style="1" customWidth="1"/>
    <col min="782" max="782" width="10.875" style="1" customWidth="1"/>
    <col min="783" max="783" width="21.875" style="1" customWidth="1"/>
    <col min="784" max="1024" width="9" style="1"/>
    <col min="1025" max="1025" width="16.625" style="1" customWidth="1"/>
    <col min="1026" max="1026" width="12" style="1" customWidth="1"/>
    <col min="1027" max="1032" width="9" style="1" customWidth="1"/>
    <col min="1033" max="1036" width="5.25" style="1" customWidth="1"/>
    <col min="1037" max="1037" width="5.875" style="1" customWidth="1"/>
    <col min="1038" max="1038" width="10.875" style="1" customWidth="1"/>
    <col min="1039" max="1039" width="21.875" style="1" customWidth="1"/>
    <col min="1040" max="1280" width="9" style="1"/>
    <col min="1281" max="1281" width="16.625" style="1" customWidth="1"/>
    <col min="1282" max="1282" width="12" style="1" customWidth="1"/>
    <col min="1283" max="1288" width="9" style="1" customWidth="1"/>
    <col min="1289" max="1292" width="5.25" style="1" customWidth="1"/>
    <col min="1293" max="1293" width="5.875" style="1" customWidth="1"/>
    <col min="1294" max="1294" width="10.875" style="1" customWidth="1"/>
    <col min="1295" max="1295" width="21.875" style="1" customWidth="1"/>
    <col min="1296" max="1536" width="9" style="1"/>
    <col min="1537" max="1537" width="16.625" style="1" customWidth="1"/>
    <col min="1538" max="1538" width="12" style="1" customWidth="1"/>
    <col min="1539" max="1544" width="9" style="1" customWidth="1"/>
    <col min="1545" max="1548" width="5.25" style="1" customWidth="1"/>
    <col min="1549" max="1549" width="5.875" style="1" customWidth="1"/>
    <col min="1550" max="1550" width="10.875" style="1" customWidth="1"/>
    <col min="1551" max="1551" width="21.875" style="1" customWidth="1"/>
    <col min="1552" max="1792" width="9" style="1"/>
    <col min="1793" max="1793" width="16.625" style="1" customWidth="1"/>
    <col min="1794" max="1794" width="12" style="1" customWidth="1"/>
    <col min="1795" max="1800" width="9" style="1" customWidth="1"/>
    <col min="1801" max="1804" width="5.25" style="1" customWidth="1"/>
    <col min="1805" max="1805" width="5.875" style="1" customWidth="1"/>
    <col min="1806" max="1806" width="10.875" style="1" customWidth="1"/>
    <col min="1807" max="1807" width="21.875" style="1" customWidth="1"/>
    <col min="1808" max="2048" width="9" style="1"/>
    <col min="2049" max="2049" width="16.625" style="1" customWidth="1"/>
    <col min="2050" max="2050" width="12" style="1" customWidth="1"/>
    <col min="2051" max="2056" width="9" style="1" customWidth="1"/>
    <col min="2057" max="2060" width="5.25" style="1" customWidth="1"/>
    <col min="2061" max="2061" width="5.875" style="1" customWidth="1"/>
    <col min="2062" max="2062" width="10.875" style="1" customWidth="1"/>
    <col min="2063" max="2063" width="21.875" style="1" customWidth="1"/>
    <col min="2064" max="2304" width="9" style="1"/>
    <col min="2305" max="2305" width="16.625" style="1" customWidth="1"/>
    <col min="2306" max="2306" width="12" style="1" customWidth="1"/>
    <col min="2307" max="2312" width="9" style="1" customWidth="1"/>
    <col min="2313" max="2316" width="5.25" style="1" customWidth="1"/>
    <col min="2317" max="2317" width="5.875" style="1" customWidth="1"/>
    <col min="2318" max="2318" width="10.875" style="1" customWidth="1"/>
    <col min="2319" max="2319" width="21.875" style="1" customWidth="1"/>
    <col min="2320" max="2560" width="9" style="1"/>
    <col min="2561" max="2561" width="16.625" style="1" customWidth="1"/>
    <col min="2562" max="2562" width="12" style="1" customWidth="1"/>
    <col min="2563" max="2568" width="9" style="1" customWidth="1"/>
    <col min="2569" max="2572" width="5.25" style="1" customWidth="1"/>
    <col min="2573" max="2573" width="5.875" style="1" customWidth="1"/>
    <col min="2574" max="2574" width="10.875" style="1" customWidth="1"/>
    <col min="2575" max="2575" width="21.875" style="1" customWidth="1"/>
    <col min="2576" max="2816" width="9" style="1"/>
    <col min="2817" max="2817" width="16.625" style="1" customWidth="1"/>
    <col min="2818" max="2818" width="12" style="1" customWidth="1"/>
    <col min="2819" max="2824" width="9" style="1" customWidth="1"/>
    <col min="2825" max="2828" width="5.25" style="1" customWidth="1"/>
    <col min="2829" max="2829" width="5.875" style="1" customWidth="1"/>
    <col min="2830" max="2830" width="10.875" style="1" customWidth="1"/>
    <col min="2831" max="2831" width="21.875" style="1" customWidth="1"/>
    <col min="2832" max="3072" width="9" style="1"/>
    <col min="3073" max="3073" width="16.625" style="1" customWidth="1"/>
    <col min="3074" max="3074" width="12" style="1" customWidth="1"/>
    <col min="3075" max="3080" width="9" style="1" customWidth="1"/>
    <col min="3081" max="3084" width="5.25" style="1" customWidth="1"/>
    <col min="3085" max="3085" width="5.875" style="1" customWidth="1"/>
    <col min="3086" max="3086" width="10.875" style="1" customWidth="1"/>
    <col min="3087" max="3087" width="21.875" style="1" customWidth="1"/>
    <col min="3088" max="3328" width="9" style="1"/>
    <col min="3329" max="3329" width="16.625" style="1" customWidth="1"/>
    <col min="3330" max="3330" width="12" style="1" customWidth="1"/>
    <col min="3331" max="3336" width="9" style="1" customWidth="1"/>
    <col min="3337" max="3340" width="5.25" style="1" customWidth="1"/>
    <col min="3341" max="3341" width="5.875" style="1" customWidth="1"/>
    <col min="3342" max="3342" width="10.875" style="1" customWidth="1"/>
    <col min="3343" max="3343" width="21.875" style="1" customWidth="1"/>
    <col min="3344" max="3584" width="9" style="1"/>
    <col min="3585" max="3585" width="16.625" style="1" customWidth="1"/>
    <col min="3586" max="3586" width="12" style="1" customWidth="1"/>
    <col min="3587" max="3592" width="9" style="1" customWidth="1"/>
    <col min="3593" max="3596" width="5.25" style="1" customWidth="1"/>
    <col min="3597" max="3597" width="5.875" style="1" customWidth="1"/>
    <col min="3598" max="3598" width="10.875" style="1" customWidth="1"/>
    <col min="3599" max="3599" width="21.875" style="1" customWidth="1"/>
    <col min="3600" max="3840" width="9" style="1"/>
    <col min="3841" max="3841" width="16.625" style="1" customWidth="1"/>
    <col min="3842" max="3842" width="12" style="1" customWidth="1"/>
    <col min="3843" max="3848" width="9" style="1" customWidth="1"/>
    <col min="3849" max="3852" width="5.25" style="1" customWidth="1"/>
    <col min="3853" max="3853" width="5.875" style="1" customWidth="1"/>
    <col min="3854" max="3854" width="10.875" style="1" customWidth="1"/>
    <col min="3855" max="3855" width="21.875" style="1" customWidth="1"/>
    <col min="3856" max="4096" width="9" style="1"/>
    <col min="4097" max="4097" width="16.625" style="1" customWidth="1"/>
    <col min="4098" max="4098" width="12" style="1" customWidth="1"/>
    <col min="4099" max="4104" width="9" style="1" customWidth="1"/>
    <col min="4105" max="4108" width="5.25" style="1" customWidth="1"/>
    <col min="4109" max="4109" width="5.875" style="1" customWidth="1"/>
    <col min="4110" max="4110" width="10.875" style="1" customWidth="1"/>
    <col min="4111" max="4111" width="21.875" style="1" customWidth="1"/>
    <col min="4112" max="4352" width="9" style="1"/>
    <col min="4353" max="4353" width="16.625" style="1" customWidth="1"/>
    <col min="4354" max="4354" width="12" style="1" customWidth="1"/>
    <col min="4355" max="4360" width="9" style="1" customWidth="1"/>
    <col min="4361" max="4364" width="5.25" style="1" customWidth="1"/>
    <col min="4365" max="4365" width="5.875" style="1" customWidth="1"/>
    <col min="4366" max="4366" width="10.875" style="1" customWidth="1"/>
    <col min="4367" max="4367" width="21.875" style="1" customWidth="1"/>
    <col min="4368" max="4608" width="9" style="1"/>
    <col min="4609" max="4609" width="16.625" style="1" customWidth="1"/>
    <col min="4610" max="4610" width="12" style="1" customWidth="1"/>
    <col min="4611" max="4616" width="9" style="1" customWidth="1"/>
    <col min="4617" max="4620" width="5.25" style="1" customWidth="1"/>
    <col min="4621" max="4621" width="5.875" style="1" customWidth="1"/>
    <col min="4622" max="4622" width="10.875" style="1" customWidth="1"/>
    <col min="4623" max="4623" width="21.875" style="1" customWidth="1"/>
    <col min="4624" max="4864" width="9" style="1"/>
    <col min="4865" max="4865" width="16.625" style="1" customWidth="1"/>
    <col min="4866" max="4866" width="12" style="1" customWidth="1"/>
    <col min="4867" max="4872" width="9" style="1" customWidth="1"/>
    <col min="4873" max="4876" width="5.25" style="1" customWidth="1"/>
    <col min="4877" max="4877" width="5.875" style="1" customWidth="1"/>
    <col min="4878" max="4878" width="10.875" style="1" customWidth="1"/>
    <col min="4879" max="4879" width="21.875" style="1" customWidth="1"/>
    <col min="4880" max="5120" width="9" style="1"/>
    <col min="5121" max="5121" width="16.625" style="1" customWidth="1"/>
    <col min="5122" max="5122" width="12" style="1" customWidth="1"/>
    <col min="5123" max="5128" width="9" style="1" customWidth="1"/>
    <col min="5129" max="5132" width="5.25" style="1" customWidth="1"/>
    <col min="5133" max="5133" width="5.875" style="1" customWidth="1"/>
    <col min="5134" max="5134" width="10.875" style="1" customWidth="1"/>
    <col min="5135" max="5135" width="21.875" style="1" customWidth="1"/>
    <col min="5136" max="5376" width="9" style="1"/>
    <col min="5377" max="5377" width="16.625" style="1" customWidth="1"/>
    <col min="5378" max="5378" width="12" style="1" customWidth="1"/>
    <col min="5379" max="5384" width="9" style="1" customWidth="1"/>
    <col min="5385" max="5388" width="5.25" style="1" customWidth="1"/>
    <col min="5389" max="5389" width="5.875" style="1" customWidth="1"/>
    <col min="5390" max="5390" width="10.875" style="1" customWidth="1"/>
    <col min="5391" max="5391" width="21.875" style="1" customWidth="1"/>
    <col min="5392" max="5632" width="9" style="1"/>
    <col min="5633" max="5633" width="16.625" style="1" customWidth="1"/>
    <col min="5634" max="5634" width="12" style="1" customWidth="1"/>
    <col min="5635" max="5640" width="9" style="1" customWidth="1"/>
    <col min="5641" max="5644" width="5.25" style="1" customWidth="1"/>
    <col min="5645" max="5645" width="5.875" style="1" customWidth="1"/>
    <col min="5646" max="5646" width="10.875" style="1" customWidth="1"/>
    <col min="5647" max="5647" width="21.875" style="1" customWidth="1"/>
    <col min="5648" max="5888" width="9" style="1"/>
    <col min="5889" max="5889" width="16.625" style="1" customWidth="1"/>
    <col min="5890" max="5890" width="12" style="1" customWidth="1"/>
    <col min="5891" max="5896" width="9" style="1" customWidth="1"/>
    <col min="5897" max="5900" width="5.25" style="1" customWidth="1"/>
    <col min="5901" max="5901" width="5.875" style="1" customWidth="1"/>
    <col min="5902" max="5902" width="10.875" style="1" customWidth="1"/>
    <col min="5903" max="5903" width="21.875" style="1" customWidth="1"/>
    <col min="5904" max="6144" width="9" style="1"/>
    <col min="6145" max="6145" width="16.625" style="1" customWidth="1"/>
    <col min="6146" max="6146" width="12" style="1" customWidth="1"/>
    <col min="6147" max="6152" width="9" style="1" customWidth="1"/>
    <col min="6153" max="6156" width="5.25" style="1" customWidth="1"/>
    <col min="6157" max="6157" width="5.875" style="1" customWidth="1"/>
    <col min="6158" max="6158" width="10.875" style="1" customWidth="1"/>
    <col min="6159" max="6159" width="21.875" style="1" customWidth="1"/>
    <col min="6160" max="6400" width="9" style="1"/>
    <col min="6401" max="6401" width="16.625" style="1" customWidth="1"/>
    <col min="6402" max="6402" width="12" style="1" customWidth="1"/>
    <col min="6403" max="6408" width="9" style="1" customWidth="1"/>
    <col min="6409" max="6412" width="5.25" style="1" customWidth="1"/>
    <col min="6413" max="6413" width="5.875" style="1" customWidth="1"/>
    <col min="6414" max="6414" width="10.875" style="1" customWidth="1"/>
    <col min="6415" max="6415" width="21.875" style="1" customWidth="1"/>
    <col min="6416" max="6656" width="9" style="1"/>
    <col min="6657" max="6657" width="16.625" style="1" customWidth="1"/>
    <col min="6658" max="6658" width="12" style="1" customWidth="1"/>
    <col min="6659" max="6664" width="9" style="1" customWidth="1"/>
    <col min="6665" max="6668" width="5.25" style="1" customWidth="1"/>
    <col min="6669" max="6669" width="5.875" style="1" customWidth="1"/>
    <col min="6670" max="6670" width="10.875" style="1" customWidth="1"/>
    <col min="6671" max="6671" width="21.875" style="1" customWidth="1"/>
    <col min="6672" max="6912" width="9" style="1"/>
    <col min="6913" max="6913" width="16.625" style="1" customWidth="1"/>
    <col min="6914" max="6914" width="12" style="1" customWidth="1"/>
    <col min="6915" max="6920" width="9" style="1" customWidth="1"/>
    <col min="6921" max="6924" width="5.25" style="1" customWidth="1"/>
    <col min="6925" max="6925" width="5.875" style="1" customWidth="1"/>
    <col min="6926" max="6926" width="10.875" style="1" customWidth="1"/>
    <col min="6927" max="6927" width="21.875" style="1" customWidth="1"/>
    <col min="6928" max="7168" width="9" style="1"/>
    <col min="7169" max="7169" width="16.625" style="1" customWidth="1"/>
    <col min="7170" max="7170" width="12" style="1" customWidth="1"/>
    <col min="7171" max="7176" width="9" style="1" customWidth="1"/>
    <col min="7177" max="7180" width="5.25" style="1" customWidth="1"/>
    <col min="7181" max="7181" width="5.875" style="1" customWidth="1"/>
    <col min="7182" max="7182" width="10.875" style="1" customWidth="1"/>
    <col min="7183" max="7183" width="21.875" style="1" customWidth="1"/>
    <col min="7184" max="7424" width="9" style="1"/>
    <col min="7425" max="7425" width="16.625" style="1" customWidth="1"/>
    <col min="7426" max="7426" width="12" style="1" customWidth="1"/>
    <col min="7427" max="7432" width="9" style="1" customWidth="1"/>
    <col min="7433" max="7436" width="5.25" style="1" customWidth="1"/>
    <col min="7437" max="7437" width="5.875" style="1" customWidth="1"/>
    <col min="7438" max="7438" width="10.875" style="1" customWidth="1"/>
    <col min="7439" max="7439" width="21.875" style="1" customWidth="1"/>
    <col min="7440" max="7680" width="9" style="1"/>
    <col min="7681" max="7681" width="16.625" style="1" customWidth="1"/>
    <col min="7682" max="7682" width="12" style="1" customWidth="1"/>
    <col min="7683" max="7688" width="9" style="1" customWidth="1"/>
    <col min="7689" max="7692" width="5.25" style="1" customWidth="1"/>
    <col min="7693" max="7693" width="5.875" style="1" customWidth="1"/>
    <col min="7694" max="7694" width="10.875" style="1" customWidth="1"/>
    <col min="7695" max="7695" width="21.875" style="1" customWidth="1"/>
    <col min="7696" max="7936" width="9" style="1"/>
    <col min="7937" max="7937" width="16.625" style="1" customWidth="1"/>
    <col min="7938" max="7938" width="12" style="1" customWidth="1"/>
    <col min="7939" max="7944" width="9" style="1" customWidth="1"/>
    <col min="7945" max="7948" width="5.25" style="1" customWidth="1"/>
    <col min="7949" max="7949" width="5.875" style="1" customWidth="1"/>
    <col min="7950" max="7950" width="10.875" style="1" customWidth="1"/>
    <col min="7951" max="7951" width="21.875" style="1" customWidth="1"/>
    <col min="7952" max="8192" width="9" style="1"/>
    <col min="8193" max="8193" width="16.625" style="1" customWidth="1"/>
    <col min="8194" max="8194" width="12" style="1" customWidth="1"/>
    <col min="8195" max="8200" width="9" style="1" customWidth="1"/>
    <col min="8201" max="8204" width="5.25" style="1" customWidth="1"/>
    <col min="8205" max="8205" width="5.875" style="1" customWidth="1"/>
    <col min="8206" max="8206" width="10.875" style="1" customWidth="1"/>
    <col min="8207" max="8207" width="21.875" style="1" customWidth="1"/>
    <col min="8208" max="8448" width="9" style="1"/>
    <col min="8449" max="8449" width="16.625" style="1" customWidth="1"/>
    <col min="8450" max="8450" width="12" style="1" customWidth="1"/>
    <col min="8451" max="8456" width="9" style="1" customWidth="1"/>
    <col min="8457" max="8460" width="5.25" style="1" customWidth="1"/>
    <col min="8461" max="8461" width="5.875" style="1" customWidth="1"/>
    <col min="8462" max="8462" width="10.875" style="1" customWidth="1"/>
    <col min="8463" max="8463" width="21.875" style="1" customWidth="1"/>
    <col min="8464" max="8704" width="9" style="1"/>
    <col min="8705" max="8705" width="16.625" style="1" customWidth="1"/>
    <col min="8706" max="8706" width="12" style="1" customWidth="1"/>
    <col min="8707" max="8712" width="9" style="1" customWidth="1"/>
    <col min="8713" max="8716" width="5.25" style="1" customWidth="1"/>
    <col min="8717" max="8717" width="5.875" style="1" customWidth="1"/>
    <col min="8718" max="8718" width="10.875" style="1" customWidth="1"/>
    <col min="8719" max="8719" width="21.875" style="1" customWidth="1"/>
    <col min="8720" max="8960" width="9" style="1"/>
    <col min="8961" max="8961" width="16.625" style="1" customWidth="1"/>
    <col min="8962" max="8962" width="12" style="1" customWidth="1"/>
    <col min="8963" max="8968" width="9" style="1" customWidth="1"/>
    <col min="8969" max="8972" width="5.25" style="1" customWidth="1"/>
    <col min="8973" max="8973" width="5.875" style="1" customWidth="1"/>
    <col min="8974" max="8974" width="10.875" style="1" customWidth="1"/>
    <col min="8975" max="8975" width="21.875" style="1" customWidth="1"/>
    <col min="8976" max="9216" width="9" style="1"/>
    <col min="9217" max="9217" width="16.625" style="1" customWidth="1"/>
    <col min="9218" max="9218" width="12" style="1" customWidth="1"/>
    <col min="9219" max="9224" width="9" style="1" customWidth="1"/>
    <col min="9225" max="9228" width="5.25" style="1" customWidth="1"/>
    <col min="9229" max="9229" width="5.875" style="1" customWidth="1"/>
    <col min="9230" max="9230" width="10.875" style="1" customWidth="1"/>
    <col min="9231" max="9231" width="21.875" style="1" customWidth="1"/>
    <col min="9232" max="9472" width="9" style="1"/>
    <col min="9473" max="9473" width="16.625" style="1" customWidth="1"/>
    <col min="9474" max="9474" width="12" style="1" customWidth="1"/>
    <col min="9475" max="9480" width="9" style="1" customWidth="1"/>
    <col min="9481" max="9484" width="5.25" style="1" customWidth="1"/>
    <col min="9485" max="9485" width="5.875" style="1" customWidth="1"/>
    <col min="9486" max="9486" width="10.875" style="1" customWidth="1"/>
    <col min="9487" max="9487" width="21.875" style="1" customWidth="1"/>
    <col min="9488" max="9728" width="9" style="1"/>
    <col min="9729" max="9729" width="16.625" style="1" customWidth="1"/>
    <col min="9730" max="9730" width="12" style="1" customWidth="1"/>
    <col min="9731" max="9736" width="9" style="1" customWidth="1"/>
    <col min="9737" max="9740" width="5.25" style="1" customWidth="1"/>
    <col min="9741" max="9741" width="5.875" style="1" customWidth="1"/>
    <col min="9742" max="9742" width="10.875" style="1" customWidth="1"/>
    <col min="9743" max="9743" width="21.875" style="1" customWidth="1"/>
    <col min="9744" max="9984" width="9" style="1"/>
    <col min="9985" max="9985" width="16.625" style="1" customWidth="1"/>
    <col min="9986" max="9986" width="12" style="1" customWidth="1"/>
    <col min="9987" max="9992" width="9" style="1" customWidth="1"/>
    <col min="9993" max="9996" width="5.25" style="1" customWidth="1"/>
    <col min="9997" max="9997" width="5.875" style="1" customWidth="1"/>
    <col min="9998" max="9998" width="10.875" style="1" customWidth="1"/>
    <col min="9999" max="9999" width="21.875" style="1" customWidth="1"/>
    <col min="10000" max="10240" width="9" style="1"/>
    <col min="10241" max="10241" width="16.625" style="1" customWidth="1"/>
    <col min="10242" max="10242" width="12" style="1" customWidth="1"/>
    <col min="10243" max="10248" width="9" style="1" customWidth="1"/>
    <col min="10249" max="10252" width="5.25" style="1" customWidth="1"/>
    <col min="10253" max="10253" width="5.875" style="1" customWidth="1"/>
    <col min="10254" max="10254" width="10.875" style="1" customWidth="1"/>
    <col min="10255" max="10255" width="21.875" style="1" customWidth="1"/>
    <col min="10256" max="10496" width="9" style="1"/>
    <col min="10497" max="10497" width="16.625" style="1" customWidth="1"/>
    <col min="10498" max="10498" width="12" style="1" customWidth="1"/>
    <col min="10499" max="10504" width="9" style="1" customWidth="1"/>
    <col min="10505" max="10508" width="5.25" style="1" customWidth="1"/>
    <col min="10509" max="10509" width="5.875" style="1" customWidth="1"/>
    <col min="10510" max="10510" width="10.875" style="1" customWidth="1"/>
    <col min="10511" max="10511" width="21.875" style="1" customWidth="1"/>
    <col min="10512" max="10752" width="9" style="1"/>
    <col min="10753" max="10753" width="16.625" style="1" customWidth="1"/>
    <col min="10754" max="10754" width="12" style="1" customWidth="1"/>
    <col min="10755" max="10760" width="9" style="1" customWidth="1"/>
    <col min="10761" max="10764" width="5.25" style="1" customWidth="1"/>
    <col min="10765" max="10765" width="5.875" style="1" customWidth="1"/>
    <col min="10766" max="10766" width="10.875" style="1" customWidth="1"/>
    <col min="10767" max="10767" width="21.875" style="1" customWidth="1"/>
    <col min="10768" max="11008" width="9" style="1"/>
    <col min="11009" max="11009" width="16.625" style="1" customWidth="1"/>
    <col min="11010" max="11010" width="12" style="1" customWidth="1"/>
    <col min="11011" max="11016" width="9" style="1" customWidth="1"/>
    <col min="11017" max="11020" width="5.25" style="1" customWidth="1"/>
    <col min="11021" max="11021" width="5.875" style="1" customWidth="1"/>
    <col min="11022" max="11022" width="10.875" style="1" customWidth="1"/>
    <col min="11023" max="11023" width="21.875" style="1" customWidth="1"/>
    <col min="11024" max="11264" width="9" style="1"/>
    <col min="11265" max="11265" width="16.625" style="1" customWidth="1"/>
    <col min="11266" max="11266" width="12" style="1" customWidth="1"/>
    <col min="11267" max="11272" width="9" style="1" customWidth="1"/>
    <col min="11273" max="11276" width="5.25" style="1" customWidth="1"/>
    <col min="11277" max="11277" width="5.875" style="1" customWidth="1"/>
    <col min="11278" max="11278" width="10.875" style="1" customWidth="1"/>
    <col min="11279" max="11279" width="21.875" style="1" customWidth="1"/>
    <col min="11280" max="11520" width="9" style="1"/>
    <col min="11521" max="11521" width="16.625" style="1" customWidth="1"/>
    <col min="11522" max="11522" width="12" style="1" customWidth="1"/>
    <col min="11523" max="11528" width="9" style="1" customWidth="1"/>
    <col min="11529" max="11532" width="5.25" style="1" customWidth="1"/>
    <col min="11533" max="11533" width="5.875" style="1" customWidth="1"/>
    <col min="11534" max="11534" width="10.875" style="1" customWidth="1"/>
    <col min="11535" max="11535" width="21.875" style="1" customWidth="1"/>
    <col min="11536" max="11776" width="9" style="1"/>
    <col min="11777" max="11777" width="16.625" style="1" customWidth="1"/>
    <col min="11778" max="11778" width="12" style="1" customWidth="1"/>
    <col min="11779" max="11784" width="9" style="1" customWidth="1"/>
    <col min="11785" max="11788" width="5.25" style="1" customWidth="1"/>
    <col min="11789" max="11789" width="5.875" style="1" customWidth="1"/>
    <col min="11790" max="11790" width="10.875" style="1" customWidth="1"/>
    <col min="11791" max="11791" width="21.875" style="1" customWidth="1"/>
    <col min="11792" max="12032" width="9" style="1"/>
    <col min="12033" max="12033" width="16.625" style="1" customWidth="1"/>
    <col min="12034" max="12034" width="12" style="1" customWidth="1"/>
    <col min="12035" max="12040" width="9" style="1" customWidth="1"/>
    <col min="12041" max="12044" width="5.25" style="1" customWidth="1"/>
    <col min="12045" max="12045" width="5.875" style="1" customWidth="1"/>
    <col min="12046" max="12046" width="10.875" style="1" customWidth="1"/>
    <col min="12047" max="12047" width="21.875" style="1" customWidth="1"/>
    <col min="12048" max="12288" width="9" style="1"/>
    <col min="12289" max="12289" width="16.625" style="1" customWidth="1"/>
    <col min="12290" max="12290" width="12" style="1" customWidth="1"/>
    <col min="12291" max="12296" width="9" style="1" customWidth="1"/>
    <col min="12297" max="12300" width="5.25" style="1" customWidth="1"/>
    <col min="12301" max="12301" width="5.875" style="1" customWidth="1"/>
    <col min="12302" max="12302" width="10.875" style="1" customWidth="1"/>
    <col min="12303" max="12303" width="21.875" style="1" customWidth="1"/>
    <col min="12304" max="12544" width="9" style="1"/>
    <col min="12545" max="12545" width="16.625" style="1" customWidth="1"/>
    <col min="12546" max="12546" width="12" style="1" customWidth="1"/>
    <col min="12547" max="12552" width="9" style="1" customWidth="1"/>
    <col min="12553" max="12556" width="5.25" style="1" customWidth="1"/>
    <col min="12557" max="12557" width="5.875" style="1" customWidth="1"/>
    <col min="12558" max="12558" width="10.875" style="1" customWidth="1"/>
    <col min="12559" max="12559" width="21.875" style="1" customWidth="1"/>
    <col min="12560" max="12800" width="9" style="1"/>
    <col min="12801" max="12801" width="16.625" style="1" customWidth="1"/>
    <col min="12802" max="12802" width="12" style="1" customWidth="1"/>
    <col min="12803" max="12808" width="9" style="1" customWidth="1"/>
    <col min="12809" max="12812" width="5.25" style="1" customWidth="1"/>
    <col min="12813" max="12813" width="5.875" style="1" customWidth="1"/>
    <col min="12814" max="12814" width="10.875" style="1" customWidth="1"/>
    <col min="12815" max="12815" width="21.875" style="1" customWidth="1"/>
    <col min="12816" max="13056" width="9" style="1"/>
    <col min="13057" max="13057" width="16.625" style="1" customWidth="1"/>
    <col min="13058" max="13058" width="12" style="1" customWidth="1"/>
    <col min="13059" max="13064" width="9" style="1" customWidth="1"/>
    <col min="13065" max="13068" width="5.25" style="1" customWidth="1"/>
    <col min="13069" max="13069" width="5.875" style="1" customWidth="1"/>
    <col min="13070" max="13070" width="10.875" style="1" customWidth="1"/>
    <col min="13071" max="13071" width="21.875" style="1" customWidth="1"/>
    <col min="13072" max="13312" width="9" style="1"/>
    <col min="13313" max="13313" width="16.625" style="1" customWidth="1"/>
    <col min="13314" max="13314" width="12" style="1" customWidth="1"/>
    <col min="13315" max="13320" width="9" style="1" customWidth="1"/>
    <col min="13321" max="13324" width="5.25" style="1" customWidth="1"/>
    <col min="13325" max="13325" width="5.875" style="1" customWidth="1"/>
    <col min="13326" max="13326" width="10.875" style="1" customWidth="1"/>
    <col min="13327" max="13327" width="21.875" style="1" customWidth="1"/>
    <col min="13328" max="13568" width="9" style="1"/>
    <col min="13569" max="13569" width="16.625" style="1" customWidth="1"/>
    <col min="13570" max="13570" width="12" style="1" customWidth="1"/>
    <col min="13571" max="13576" width="9" style="1" customWidth="1"/>
    <col min="13577" max="13580" width="5.25" style="1" customWidth="1"/>
    <col min="13581" max="13581" width="5.875" style="1" customWidth="1"/>
    <col min="13582" max="13582" width="10.875" style="1" customWidth="1"/>
    <col min="13583" max="13583" width="21.875" style="1" customWidth="1"/>
    <col min="13584" max="13824" width="9" style="1"/>
    <col min="13825" max="13825" width="16.625" style="1" customWidth="1"/>
    <col min="13826" max="13826" width="12" style="1" customWidth="1"/>
    <col min="13827" max="13832" width="9" style="1" customWidth="1"/>
    <col min="13833" max="13836" width="5.25" style="1" customWidth="1"/>
    <col min="13837" max="13837" width="5.875" style="1" customWidth="1"/>
    <col min="13838" max="13838" width="10.875" style="1" customWidth="1"/>
    <col min="13839" max="13839" width="21.875" style="1" customWidth="1"/>
    <col min="13840" max="14080" width="9" style="1"/>
    <col min="14081" max="14081" width="16.625" style="1" customWidth="1"/>
    <col min="14082" max="14082" width="12" style="1" customWidth="1"/>
    <col min="14083" max="14088" width="9" style="1" customWidth="1"/>
    <col min="14089" max="14092" width="5.25" style="1" customWidth="1"/>
    <col min="14093" max="14093" width="5.875" style="1" customWidth="1"/>
    <col min="14094" max="14094" width="10.875" style="1" customWidth="1"/>
    <col min="14095" max="14095" width="21.875" style="1" customWidth="1"/>
    <col min="14096" max="14336" width="9" style="1"/>
    <col min="14337" max="14337" width="16.625" style="1" customWidth="1"/>
    <col min="14338" max="14338" width="12" style="1" customWidth="1"/>
    <col min="14339" max="14344" width="9" style="1" customWidth="1"/>
    <col min="14345" max="14348" width="5.25" style="1" customWidth="1"/>
    <col min="14349" max="14349" width="5.875" style="1" customWidth="1"/>
    <col min="14350" max="14350" width="10.875" style="1" customWidth="1"/>
    <col min="14351" max="14351" width="21.875" style="1" customWidth="1"/>
    <col min="14352" max="14592" width="9" style="1"/>
    <col min="14593" max="14593" width="16.625" style="1" customWidth="1"/>
    <col min="14594" max="14594" width="12" style="1" customWidth="1"/>
    <col min="14595" max="14600" width="9" style="1" customWidth="1"/>
    <col min="14601" max="14604" width="5.25" style="1" customWidth="1"/>
    <col min="14605" max="14605" width="5.875" style="1" customWidth="1"/>
    <col min="14606" max="14606" width="10.875" style="1" customWidth="1"/>
    <col min="14607" max="14607" width="21.875" style="1" customWidth="1"/>
    <col min="14608" max="14848" width="9" style="1"/>
    <col min="14849" max="14849" width="16.625" style="1" customWidth="1"/>
    <col min="14850" max="14850" width="12" style="1" customWidth="1"/>
    <col min="14851" max="14856" width="9" style="1" customWidth="1"/>
    <col min="14857" max="14860" width="5.25" style="1" customWidth="1"/>
    <col min="14861" max="14861" width="5.875" style="1" customWidth="1"/>
    <col min="14862" max="14862" width="10.875" style="1" customWidth="1"/>
    <col min="14863" max="14863" width="21.875" style="1" customWidth="1"/>
    <col min="14864" max="15104" width="9" style="1"/>
    <col min="15105" max="15105" width="16.625" style="1" customWidth="1"/>
    <col min="15106" max="15106" width="12" style="1" customWidth="1"/>
    <col min="15107" max="15112" width="9" style="1" customWidth="1"/>
    <col min="15113" max="15116" width="5.25" style="1" customWidth="1"/>
    <col min="15117" max="15117" width="5.875" style="1" customWidth="1"/>
    <col min="15118" max="15118" width="10.875" style="1" customWidth="1"/>
    <col min="15119" max="15119" width="21.875" style="1" customWidth="1"/>
    <col min="15120" max="15360" width="9" style="1"/>
    <col min="15361" max="15361" width="16.625" style="1" customWidth="1"/>
    <col min="15362" max="15362" width="12" style="1" customWidth="1"/>
    <col min="15363" max="15368" width="9" style="1" customWidth="1"/>
    <col min="15369" max="15372" width="5.25" style="1" customWidth="1"/>
    <col min="15373" max="15373" width="5.875" style="1" customWidth="1"/>
    <col min="15374" max="15374" width="10.875" style="1" customWidth="1"/>
    <col min="15375" max="15375" width="21.875" style="1" customWidth="1"/>
    <col min="15376" max="15616" width="9" style="1"/>
    <col min="15617" max="15617" width="16.625" style="1" customWidth="1"/>
    <col min="15618" max="15618" width="12" style="1" customWidth="1"/>
    <col min="15619" max="15624" width="9" style="1" customWidth="1"/>
    <col min="15625" max="15628" width="5.25" style="1" customWidth="1"/>
    <col min="15629" max="15629" width="5.875" style="1" customWidth="1"/>
    <col min="15630" max="15630" width="10.875" style="1" customWidth="1"/>
    <col min="15631" max="15631" width="21.875" style="1" customWidth="1"/>
    <col min="15632" max="15872" width="9" style="1"/>
    <col min="15873" max="15873" width="16.625" style="1" customWidth="1"/>
    <col min="15874" max="15874" width="12" style="1" customWidth="1"/>
    <col min="15875" max="15880" width="9" style="1" customWidth="1"/>
    <col min="15881" max="15884" width="5.25" style="1" customWidth="1"/>
    <col min="15885" max="15885" width="5.875" style="1" customWidth="1"/>
    <col min="15886" max="15886" width="10.875" style="1" customWidth="1"/>
    <col min="15887" max="15887" width="21.875" style="1" customWidth="1"/>
    <col min="15888" max="16128" width="9" style="1"/>
    <col min="16129" max="16129" width="16.625" style="1" customWidth="1"/>
    <col min="16130" max="16130" width="12" style="1" customWidth="1"/>
    <col min="16131" max="16136" width="9" style="1" customWidth="1"/>
    <col min="16137" max="16140" width="5.25" style="1" customWidth="1"/>
    <col min="16141" max="16141" width="5.875" style="1" customWidth="1"/>
    <col min="16142" max="16142" width="10.875" style="1" customWidth="1"/>
    <col min="16143" max="16143" width="21.875" style="1" customWidth="1"/>
    <col min="16144" max="16375" width="9" style="1"/>
  </cols>
  <sheetData>
    <row r="1" ht="20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80</v>
      </c>
      <c r="K2" s="5"/>
      <c r="L2" s="5"/>
      <c r="M2" s="5"/>
      <c r="N2" s="5"/>
      <c r="O2" s="5"/>
      <c r="P2" s="5"/>
      <c r="Q2" s="5"/>
    </row>
    <row r="3" spans="1:17">
      <c r="A3" s="6" t="s">
        <v>3</v>
      </c>
      <c r="B3" s="6"/>
      <c r="C3" s="7" t="s">
        <v>4</v>
      </c>
      <c r="D3" s="6" t="s">
        <v>5</v>
      </c>
      <c r="E3" s="6"/>
      <c r="F3" s="6"/>
      <c r="G3" s="6"/>
      <c r="H3" s="6" t="s">
        <v>6</v>
      </c>
      <c r="I3" s="6"/>
      <c r="J3" s="32" t="s">
        <v>7</v>
      </c>
      <c r="K3" s="32"/>
      <c r="L3" s="32"/>
      <c r="M3" s="32"/>
      <c r="N3" s="32" t="s">
        <v>8</v>
      </c>
      <c r="O3" s="32"/>
      <c r="P3" s="33" t="s">
        <v>9</v>
      </c>
      <c r="Q3" s="33" t="s">
        <v>10</v>
      </c>
    </row>
    <row r="4" spans="1:17">
      <c r="A4" s="6"/>
      <c r="B4" s="6"/>
      <c r="C4" s="8"/>
      <c r="D4" s="6" t="s">
        <v>11</v>
      </c>
      <c r="E4" s="6" t="s">
        <v>12</v>
      </c>
      <c r="F4" s="6" t="s">
        <v>11</v>
      </c>
      <c r="G4" s="6" t="s">
        <v>12</v>
      </c>
      <c r="H4" s="6" t="s">
        <v>13</v>
      </c>
      <c r="I4" s="6" t="s">
        <v>14</v>
      </c>
      <c r="J4" s="32" t="s">
        <v>11</v>
      </c>
      <c r="K4" s="32" t="s">
        <v>12</v>
      </c>
      <c r="L4" s="32" t="s">
        <v>11</v>
      </c>
      <c r="M4" s="32" t="s">
        <v>12</v>
      </c>
      <c r="N4" s="32" t="s">
        <v>13</v>
      </c>
      <c r="O4" s="32" t="s">
        <v>14</v>
      </c>
      <c r="P4" s="32"/>
      <c r="Q4" s="32"/>
    </row>
    <row r="5" spans="1:17">
      <c r="A5" s="9" t="s">
        <v>15</v>
      </c>
      <c r="B5" s="10" t="s">
        <v>16</v>
      </c>
      <c r="C5" s="11" t="s">
        <v>17</v>
      </c>
      <c r="D5" s="12">
        <v>35</v>
      </c>
      <c r="E5" s="12" t="s">
        <v>18</v>
      </c>
      <c r="F5" s="12">
        <v>3</v>
      </c>
      <c r="G5" s="12" t="s">
        <v>19</v>
      </c>
      <c r="H5" s="12">
        <v>368</v>
      </c>
      <c r="I5" s="12">
        <f>D5*F5*H5</f>
        <v>38640</v>
      </c>
      <c r="J5" s="12">
        <v>3</v>
      </c>
      <c r="K5" s="12" t="s">
        <v>18</v>
      </c>
      <c r="L5" s="12">
        <v>1</v>
      </c>
      <c r="M5" s="12" t="s">
        <v>19</v>
      </c>
      <c r="N5" s="12">
        <v>278</v>
      </c>
      <c r="O5" s="12">
        <f t="shared" ref="O5:O13" si="0">J5*L5*N5</f>
        <v>834</v>
      </c>
      <c r="P5" s="34" t="s">
        <v>20</v>
      </c>
      <c r="Q5" s="56"/>
    </row>
    <row r="6" spans="1:17">
      <c r="A6" s="13"/>
      <c r="B6" s="14"/>
      <c r="C6" s="11"/>
      <c r="D6" s="12"/>
      <c r="E6" s="12"/>
      <c r="F6" s="12"/>
      <c r="G6" s="12"/>
      <c r="H6" s="12"/>
      <c r="I6" s="12"/>
      <c r="J6" s="12">
        <v>36</v>
      </c>
      <c r="K6" s="12" t="s">
        <v>18</v>
      </c>
      <c r="L6" s="12">
        <v>1</v>
      </c>
      <c r="M6" s="12" t="s">
        <v>19</v>
      </c>
      <c r="N6" s="12">
        <v>258</v>
      </c>
      <c r="O6" s="12">
        <f t="shared" si="0"/>
        <v>9288</v>
      </c>
      <c r="P6" s="34" t="s">
        <v>21</v>
      </c>
      <c r="Q6" s="56"/>
    </row>
    <row r="7" spans="1:17">
      <c r="A7" s="13"/>
      <c r="B7" s="14"/>
      <c r="C7" s="11"/>
      <c r="D7" s="12"/>
      <c r="E7" s="12"/>
      <c r="F7" s="12"/>
      <c r="G7" s="12"/>
      <c r="H7" s="12"/>
      <c r="I7" s="12"/>
      <c r="J7" s="12">
        <v>1</v>
      </c>
      <c r="K7" s="12" t="s">
        <v>18</v>
      </c>
      <c r="L7" s="12">
        <v>1</v>
      </c>
      <c r="M7" s="12" t="s">
        <v>19</v>
      </c>
      <c r="N7" s="12">
        <v>328</v>
      </c>
      <c r="O7" s="12">
        <f t="shared" si="0"/>
        <v>328</v>
      </c>
      <c r="P7" s="34" t="s">
        <v>22</v>
      </c>
      <c r="Q7" s="56"/>
    </row>
    <row r="8" spans="1:17">
      <c r="A8" s="13"/>
      <c r="B8" s="14"/>
      <c r="C8" s="11"/>
      <c r="D8" s="12"/>
      <c r="E8" s="12"/>
      <c r="F8" s="12"/>
      <c r="G8" s="12"/>
      <c r="H8" s="12"/>
      <c r="I8" s="12"/>
      <c r="J8" s="12">
        <v>3</v>
      </c>
      <c r="K8" s="12" t="s">
        <v>18</v>
      </c>
      <c r="L8" s="12">
        <v>1</v>
      </c>
      <c r="M8" s="12" t="s">
        <v>19</v>
      </c>
      <c r="N8" s="12">
        <v>278</v>
      </c>
      <c r="O8" s="12">
        <f t="shared" si="0"/>
        <v>834</v>
      </c>
      <c r="P8" s="34" t="s">
        <v>23</v>
      </c>
      <c r="Q8" s="56"/>
    </row>
    <row r="9" spans="1:17">
      <c r="A9" s="13"/>
      <c r="B9" s="14"/>
      <c r="C9" s="11"/>
      <c r="D9" s="12"/>
      <c r="E9" s="12"/>
      <c r="F9" s="12"/>
      <c r="G9" s="12"/>
      <c r="H9" s="12"/>
      <c r="I9" s="12"/>
      <c r="J9" s="12">
        <v>36</v>
      </c>
      <c r="K9" s="12" t="s">
        <v>18</v>
      </c>
      <c r="L9" s="12">
        <v>1</v>
      </c>
      <c r="M9" s="12" t="s">
        <v>19</v>
      </c>
      <c r="N9" s="12">
        <v>258</v>
      </c>
      <c r="O9" s="12">
        <f t="shared" si="0"/>
        <v>9288</v>
      </c>
      <c r="P9" s="34" t="s">
        <v>24</v>
      </c>
      <c r="Q9" s="56"/>
    </row>
    <row r="10" spans="1:17">
      <c r="A10" s="13"/>
      <c r="B10" s="14"/>
      <c r="C10" s="11"/>
      <c r="D10" s="12"/>
      <c r="E10" s="12"/>
      <c r="F10" s="12"/>
      <c r="G10" s="12"/>
      <c r="H10" s="12"/>
      <c r="I10" s="12"/>
      <c r="J10" s="12">
        <v>1</v>
      </c>
      <c r="K10" s="12" t="s">
        <v>18</v>
      </c>
      <c r="L10" s="12">
        <v>1</v>
      </c>
      <c r="M10" s="12" t="s">
        <v>19</v>
      </c>
      <c r="N10" s="12">
        <v>328</v>
      </c>
      <c r="O10" s="12">
        <f t="shared" si="0"/>
        <v>328</v>
      </c>
      <c r="P10" s="34" t="s">
        <v>25</v>
      </c>
      <c r="Q10" s="56"/>
    </row>
    <row r="11" spans="1:17">
      <c r="A11" s="13"/>
      <c r="B11" s="14"/>
      <c r="C11" s="11"/>
      <c r="D11" s="12"/>
      <c r="E11" s="12"/>
      <c r="F11" s="12"/>
      <c r="G11" s="12"/>
      <c r="H11" s="12"/>
      <c r="I11" s="12"/>
      <c r="J11" s="12">
        <v>2</v>
      </c>
      <c r="K11" s="12" t="s">
        <v>18</v>
      </c>
      <c r="L11" s="12">
        <v>1</v>
      </c>
      <c r="M11" s="12" t="s">
        <v>19</v>
      </c>
      <c r="N11" s="12">
        <v>278</v>
      </c>
      <c r="O11" s="12">
        <f t="shared" si="0"/>
        <v>556</v>
      </c>
      <c r="P11" s="34" t="s">
        <v>26</v>
      </c>
      <c r="Q11" s="56"/>
    </row>
    <row r="12" spans="1:17">
      <c r="A12" s="13"/>
      <c r="B12" s="14"/>
      <c r="C12" s="11"/>
      <c r="D12" s="12"/>
      <c r="E12" s="12"/>
      <c r="F12" s="12"/>
      <c r="G12" s="12"/>
      <c r="H12" s="12"/>
      <c r="I12" s="12"/>
      <c r="J12" s="12">
        <v>30</v>
      </c>
      <c r="K12" s="12" t="s">
        <v>18</v>
      </c>
      <c r="L12" s="12">
        <v>1</v>
      </c>
      <c r="M12" s="12" t="s">
        <v>19</v>
      </c>
      <c r="N12" s="12">
        <v>258</v>
      </c>
      <c r="O12" s="12">
        <f t="shared" si="0"/>
        <v>7740</v>
      </c>
      <c r="P12" s="34" t="s">
        <v>27</v>
      </c>
      <c r="Q12" s="56"/>
    </row>
    <row r="13" spans="1:17">
      <c r="A13" s="13"/>
      <c r="B13" s="14"/>
      <c r="C13" s="11"/>
      <c r="D13" s="12"/>
      <c r="E13" s="12"/>
      <c r="F13" s="12"/>
      <c r="G13" s="12"/>
      <c r="H13" s="12"/>
      <c r="I13" s="12"/>
      <c r="J13" s="12">
        <v>1</v>
      </c>
      <c r="K13" s="12" t="s">
        <v>18</v>
      </c>
      <c r="L13" s="12">
        <v>1</v>
      </c>
      <c r="M13" s="12" t="s">
        <v>19</v>
      </c>
      <c r="N13" s="12">
        <v>168</v>
      </c>
      <c r="O13" s="12">
        <f t="shared" si="0"/>
        <v>168</v>
      </c>
      <c r="P13" s="34" t="s">
        <v>28</v>
      </c>
      <c r="Q13" s="56"/>
    </row>
    <row r="14" spans="1:17">
      <c r="A14" s="6" t="s">
        <v>29</v>
      </c>
      <c r="B14" s="6"/>
      <c r="C14" s="6"/>
      <c r="D14" s="6"/>
      <c r="E14" s="6"/>
      <c r="F14" s="6"/>
      <c r="G14" s="6"/>
      <c r="H14" s="6"/>
      <c r="I14" s="35">
        <f>SUM(I5:I10)</f>
        <v>38640</v>
      </c>
      <c r="J14" s="36"/>
      <c r="K14" s="37"/>
      <c r="L14" s="37"/>
      <c r="M14" s="37"/>
      <c r="N14" s="38"/>
      <c r="O14" s="39">
        <f>SUM(O5:O13)</f>
        <v>29364</v>
      </c>
      <c r="P14" s="39"/>
      <c r="Q14" s="57">
        <f>O14-I14</f>
        <v>-9276</v>
      </c>
    </row>
    <row r="15" spans="1:17">
      <c r="A15" s="15" t="s">
        <v>30</v>
      </c>
      <c r="B15" s="16">
        <v>43230</v>
      </c>
      <c r="C15" s="10" t="s">
        <v>31</v>
      </c>
      <c r="D15" s="12">
        <v>70</v>
      </c>
      <c r="E15" s="12" t="s">
        <v>32</v>
      </c>
      <c r="F15" s="12">
        <v>1</v>
      </c>
      <c r="G15" s="12" t="s">
        <v>33</v>
      </c>
      <c r="H15" s="12">
        <v>150</v>
      </c>
      <c r="I15" s="12">
        <f t="shared" ref="I15:I19" si="1">D15*F15*H15</f>
        <v>10500</v>
      </c>
      <c r="J15" s="12">
        <v>70</v>
      </c>
      <c r="K15" s="12" t="s">
        <v>32</v>
      </c>
      <c r="L15" s="12">
        <v>1</v>
      </c>
      <c r="M15" s="12" t="s">
        <v>33</v>
      </c>
      <c r="N15" s="12">
        <v>100</v>
      </c>
      <c r="O15" s="12">
        <f>J15*L15*N15</f>
        <v>7000</v>
      </c>
      <c r="P15" s="40" t="s">
        <v>34</v>
      </c>
      <c r="Q15" s="58"/>
    </row>
    <row r="16" spans="1:17">
      <c r="A16" s="17"/>
      <c r="B16" s="18"/>
      <c r="C16" s="10" t="s">
        <v>31</v>
      </c>
      <c r="D16" s="12">
        <v>70</v>
      </c>
      <c r="E16" s="12" t="s">
        <v>32</v>
      </c>
      <c r="F16" s="12">
        <v>1</v>
      </c>
      <c r="G16" s="12" t="s">
        <v>33</v>
      </c>
      <c r="H16" s="12">
        <v>200</v>
      </c>
      <c r="I16" s="12">
        <f t="shared" si="1"/>
        <v>14000</v>
      </c>
      <c r="J16" s="12">
        <v>70</v>
      </c>
      <c r="K16" s="12" t="s">
        <v>32</v>
      </c>
      <c r="L16" s="12">
        <v>1</v>
      </c>
      <c r="M16" s="12" t="s">
        <v>33</v>
      </c>
      <c r="N16" s="12">
        <v>161.9</v>
      </c>
      <c r="O16" s="12">
        <f>J16*L16*N16</f>
        <v>11333</v>
      </c>
      <c r="P16" s="40" t="s">
        <v>81</v>
      </c>
      <c r="Q16" s="58"/>
    </row>
    <row r="17" spans="1:17">
      <c r="A17" s="17"/>
      <c r="B17" s="16">
        <v>43231</v>
      </c>
      <c r="C17" s="10" t="s">
        <v>31</v>
      </c>
      <c r="D17" s="12">
        <v>70</v>
      </c>
      <c r="E17" s="12" t="s">
        <v>32</v>
      </c>
      <c r="F17" s="12">
        <v>1</v>
      </c>
      <c r="G17" s="12" t="s">
        <v>33</v>
      </c>
      <c r="H17" s="12">
        <v>150</v>
      </c>
      <c r="I17" s="12">
        <f t="shared" si="1"/>
        <v>10500</v>
      </c>
      <c r="J17" s="12">
        <v>70</v>
      </c>
      <c r="K17" s="12" t="s">
        <v>32</v>
      </c>
      <c r="L17" s="12">
        <v>1</v>
      </c>
      <c r="M17" s="12" t="s">
        <v>33</v>
      </c>
      <c r="N17" s="12">
        <v>150</v>
      </c>
      <c r="O17" s="12">
        <f>J17*L17*N17</f>
        <v>10500</v>
      </c>
      <c r="P17" s="40" t="s">
        <v>37</v>
      </c>
      <c r="Q17" s="58"/>
    </row>
    <row r="18" spans="1:17">
      <c r="A18" s="17"/>
      <c r="B18" s="18"/>
      <c r="C18" s="10" t="s">
        <v>31</v>
      </c>
      <c r="D18" s="12">
        <v>70</v>
      </c>
      <c r="E18" s="12" t="s">
        <v>32</v>
      </c>
      <c r="F18" s="12">
        <v>1</v>
      </c>
      <c r="G18" s="12" t="s">
        <v>33</v>
      </c>
      <c r="H18" s="12">
        <v>200</v>
      </c>
      <c r="I18" s="12">
        <f t="shared" si="1"/>
        <v>14000</v>
      </c>
      <c r="J18" s="12">
        <v>70</v>
      </c>
      <c r="K18" s="12" t="s">
        <v>32</v>
      </c>
      <c r="L18" s="12">
        <v>1</v>
      </c>
      <c r="M18" s="12" t="s">
        <v>33</v>
      </c>
      <c r="N18" s="12">
        <v>200</v>
      </c>
      <c r="O18" s="12">
        <f>J18*L18*N18</f>
        <v>14000</v>
      </c>
      <c r="P18" s="40" t="s">
        <v>82</v>
      </c>
      <c r="Q18" s="58"/>
    </row>
    <row r="19" spans="1:17">
      <c r="A19" s="17"/>
      <c r="B19" s="16">
        <v>43229</v>
      </c>
      <c r="C19" s="10" t="s">
        <v>83</v>
      </c>
      <c r="D19" s="12">
        <v>70</v>
      </c>
      <c r="E19" s="12" t="s">
        <v>32</v>
      </c>
      <c r="F19" s="12">
        <v>1</v>
      </c>
      <c r="G19" s="12" t="s">
        <v>33</v>
      </c>
      <c r="H19" s="12">
        <v>150</v>
      </c>
      <c r="I19" s="12">
        <f t="shared" si="1"/>
        <v>10500</v>
      </c>
      <c r="J19" s="12">
        <v>60</v>
      </c>
      <c r="K19" s="12" t="s">
        <v>32</v>
      </c>
      <c r="L19" s="12">
        <v>1</v>
      </c>
      <c r="M19" s="12" t="s">
        <v>33</v>
      </c>
      <c r="N19" s="12">
        <v>107.8</v>
      </c>
      <c r="O19" s="12">
        <f>J19*L19*N19</f>
        <v>6468</v>
      </c>
      <c r="P19" s="40" t="s">
        <v>84</v>
      </c>
      <c r="Q19" s="58"/>
    </row>
    <row r="20" spans="1:18">
      <c r="A20" s="6" t="s">
        <v>43</v>
      </c>
      <c r="B20" s="6"/>
      <c r="C20" s="6"/>
      <c r="D20" s="6"/>
      <c r="E20" s="6"/>
      <c r="F20" s="6"/>
      <c r="G20" s="6"/>
      <c r="H20" s="6"/>
      <c r="I20" s="35">
        <f>SUM(I15:I19)</f>
        <v>59500</v>
      </c>
      <c r="J20" s="41"/>
      <c r="K20" s="42"/>
      <c r="L20" s="42"/>
      <c r="M20" s="42"/>
      <c r="N20" s="43"/>
      <c r="O20" s="39">
        <f>SUM(O15:O19)</f>
        <v>49301</v>
      </c>
      <c r="P20" s="39"/>
      <c r="Q20" s="57">
        <f>O20-I20</f>
        <v>-10199</v>
      </c>
      <c r="R20" s="59"/>
    </row>
    <row r="21" spans="1:18">
      <c r="A21" s="19" t="s">
        <v>44</v>
      </c>
      <c r="B21" s="16">
        <v>43232</v>
      </c>
      <c r="C21" s="20" t="s">
        <v>45</v>
      </c>
      <c r="D21" s="21">
        <v>2</v>
      </c>
      <c r="E21" s="21" t="s">
        <v>46</v>
      </c>
      <c r="F21" s="21">
        <v>1</v>
      </c>
      <c r="G21" s="21" t="s">
        <v>47</v>
      </c>
      <c r="H21" s="22">
        <v>2000</v>
      </c>
      <c r="I21" s="25">
        <f>F21*H21*D21</f>
        <v>4000</v>
      </c>
      <c r="J21" s="44">
        <v>2</v>
      </c>
      <c r="K21" s="44" t="s">
        <v>46</v>
      </c>
      <c r="L21" s="44">
        <v>1</v>
      </c>
      <c r="M21" s="44" t="s">
        <v>47</v>
      </c>
      <c r="N21" s="44">
        <v>3500</v>
      </c>
      <c r="O21" s="44">
        <f>J21*L21*N21</f>
        <v>7000</v>
      </c>
      <c r="P21" s="45" t="s">
        <v>48</v>
      </c>
      <c r="Q21" s="57"/>
      <c r="R21" s="59"/>
    </row>
    <row r="22" spans="1:18">
      <c r="A22" s="19"/>
      <c r="B22" s="16"/>
      <c r="J22" s="44">
        <v>1</v>
      </c>
      <c r="K22" s="44" t="s">
        <v>46</v>
      </c>
      <c r="L22" s="44">
        <v>1</v>
      </c>
      <c r="M22" s="44" t="s">
        <v>47</v>
      </c>
      <c r="N22" s="44">
        <v>1851</v>
      </c>
      <c r="O22" s="44">
        <f>J22*L22*N22</f>
        <v>1851</v>
      </c>
      <c r="P22" s="45" t="s">
        <v>49</v>
      </c>
      <c r="Q22" s="60"/>
      <c r="R22" s="59"/>
    </row>
    <row r="23" spans="1:18">
      <c r="A23" s="6" t="s">
        <v>50</v>
      </c>
      <c r="B23" s="6"/>
      <c r="C23" s="6"/>
      <c r="D23" s="6"/>
      <c r="E23" s="6"/>
      <c r="F23" s="6"/>
      <c r="G23" s="6"/>
      <c r="H23" s="6"/>
      <c r="I23" s="35">
        <f>SUM(I21:I21)</f>
        <v>4000</v>
      </c>
      <c r="J23" s="36"/>
      <c r="K23" s="37"/>
      <c r="L23" s="37"/>
      <c r="M23" s="37"/>
      <c r="N23" s="38"/>
      <c r="O23" s="39">
        <f>SUM(O21:O22)</f>
        <v>8851</v>
      </c>
      <c r="P23" s="39"/>
      <c r="Q23" s="57">
        <f>O23-I23</f>
        <v>4851</v>
      </c>
      <c r="R23" s="59"/>
    </row>
    <row r="24" spans="1:18">
      <c r="A24" s="23" t="s">
        <v>51</v>
      </c>
      <c r="B24" s="16">
        <v>43230</v>
      </c>
      <c r="C24" s="24"/>
      <c r="D24" s="25">
        <v>1</v>
      </c>
      <c r="E24" s="25" t="s">
        <v>38</v>
      </c>
      <c r="F24" s="25">
        <v>1</v>
      </c>
      <c r="G24" s="25" t="s">
        <v>47</v>
      </c>
      <c r="H24" s="25">
        <v>8000</v>
      </c>
      <c r="I24" s="25">
        <f>D24*F24*H24</f>
        <v>8000</v>
      </c>
      <c r="J24" s="12">
        <v>3</v>
      </c>
      <c r="K24" s="12" t="s">
        <v>38</v>
      </c>
      <c r="L24" s="12">
        <v>1</v>
      </c>
      <c r="M24" s="12" t="s">
        <v>52</v>
      </c>
      <c r="N24" s="12">
        <v>1500</v>
      </c>
      <c r="O24" s="12">
        <f>J24*L24*N24</f>
        <v>4500</v>
      </c>
      <c r="P24" s="46" t="s">
        <v>53</v>
      </c>
      <c r="Q24" s="60"/>
      <c r="R24" s="59"/>
    </row>
    <row r="25" spans="1:18">
      <c r="A25" s="26"/>
      <c r="B25" s="16">
        <v>43231</v>
      </c>
      <c r="C25" s="24"/>
      <c r="D25" s="25">
        <v>1</v>
      </c>
      <c r="E25" s="25" t="s">
        <v>38</v>
      </c>
      <c r="F25" s="25">
        <v>1</v>
      </c>
      <c r="G25" s="25" t="s">
        <v>47</v>
      </c>
      <c r="H25" s="25">
        <v>8000</v>
      </c>
      <c r="I25" s="25">
        <f>D25*F25*H25</f>
        <v>8000</v>
      </c>
      <c r="J25" s="12">
        <v>1</v>
      </c>
      <c r="K25" s="12" t="s">
        <v>38</v>
      </c>
      <c r="L25" s="12">
        <v>1</v>
      </c>
      <c r="M25" s="12" t="s">
        <v>52</v>
      </c>
      <c r="N25" s="12">
        <v>2500</v>
      </c>
      <c r="O25" s="12">
        <f>J25*L25*N25</f>
        <v>2500</v>
      </c>
      <c r="P25" s="47" t="s">
        <v>54</v>
      </c>
      <c r="Q25" s="60"/>
      <c r="R25" s="59"/>
    </row>
    <row r="26" spans="1:17">
      <c r="A26" s="26"/>
      <c r="B26" s="16"/>
      <c r="C26" s="24"/>
      <c r="D26" s="25"/>
      <c r="E26" s="25"/>
      <c r="F26" s="25"/>
      <c r="G26" s="25"/>
      <c r="H26" s="25"/>
      <c r="I26" s="25"/>
      <c r="J26" s="12">
        <v>1</v>
      </c>
      <c r="K26" s="12" t="s">
        <v>38</v>
      </c>
      <c r="L26" s="12">
        <v>1</v>
      </c>
      <c r="M26" s="12" t="s">
        <v>52</v>
      </c>
      <c r="N26" s="12">
        <v>2000</v>
      </c>
      <c r="O26" s="12">
        <f>J26*L26*N26</f>
        <v>2000</v>
      </c>
      <c r="P26" s="47" t="s">
        <v>55</v>
      </c>
      <c r="Q26" s="60"/>
    </row>
    <row r="27" spans="1:17">
      <c r="A27" s="26"/>
      <c r="B27" s="16"/>
      <c r="C27" s="24"/>
      <c r="D27" s="25"/>
      <c r="E27" s="25"/>
      <c r="F27" s="25"/>
      <c r="G27" s="25"/>
      <c r="H27" s="25"/>
      <c r="I27" s="25"/>
      <c r="J27" s="12">
        <v>3</v>
      </c>
      <c r="K27" s="12" t="s">
        <v>38</v>
      </c>
      <c r="L27" s="48">
        <v>1</v>
      </c>
      <c r="M27" s="12" t="s">
        <v>52</v>
      </c>
      <c r="N27" s="12">
        <v>1500</v>
      </c>
      <c r="O27" s="12">
        <f>N27*L27*J27</f>
        <v>4500</v>
      </c>
      <c r="P27" s="47" t="s">
        <v>85</v>
      </c>
      <c r="Q27" s="60"/>
    </row>
    <row r="28" spans="1:17">
      <c r="A28" s="26"/>
      <c r="B28" s="16"/>
      <c r="C28" s="24"/>
      <c r="D28" s="25"/>
      <c r="E28" s="25"/>
      <c r="F28" s="25"/>
      <c r="G28" s="25"/>
      <c r="H28" s="25"/>
      <c r="I28" s="25"/>
      <c r="J28" s="12">
        <v>1</v>
      </c>
      <c r="K28" s="12" t="s">
        <v>38</v>
      </c>
      <c r="L28" s="48">
        <v>1</v>
      </c>
      <c r="M28" s="12" t="s">
        <v>52</v>
      </c>
      <c r="N28" s="12">
        <v>9926</v>
      </c>
      <c r="O28" s="12">
        <f>N28*L28*J28</f>
        <v>9926</v>
      </c>
      <c r="P28" s="47" t="s">
        <v>86</v>
      </c>
      <c r="Q28" s="60"/>
    </row>
    <row r="29" spans="1:17">
      <c r="A29" s="6" t="s">
        <v>61</v>
      </c>
      <c r="B29" s="6"/>
      <c r="C29" s="6"/>
      <c r="D29" s="6"/>
      <c r="E29" s="6"/>
      <c r="F29" s="6"/>
      <c r="G29" s="6"/>
      <c r="H29" s="6"/>
      <c r="I29" s="35">
        <f>SUM(I24:I28)</f>
        <v>16000</v>
      </c>
      <c r="J29" s="36"/>
      <c r="K29" s="37"/>
      <c r="L29" s="37"/>
      <c r="M29" s="37"/>
      <c r="N29" s="38"/>
      <c r="O29" s="39">
        <f>SUM(O24:O28)</f>
        <v>23426</v>
      </c>
      <c r="P29" s="39"/>
      <c r="Q29" s="57">
        <f>O29-I29</f>
        <v>7426</v>
      </c>
    </row>
    <row r="30" spans="1:17">
      <c r="A30" s="27" t="s">
        <v>62</v>
      </c>
      <c r="B30" s="28" t="s">
        <v>15</v>
      </c>
      <c r="C30" s="28"/>
      <c r="D30" s="21">
        <v>4</v>
      </c>
      <c r="E30" s="21" t="s">
        <v>19</v>
      </c>
      <c r="F30" s="21">
        <v>1</v>
      </c>
      <c r="G30" s="21" t="s">
        <v>18</v>
      </c>
      <c r="H30" s="22">
        <v>368</v>
      </c>
      <c r="I30" s="25">
        <f t="shared" ref="I30:I32" si="2">D30*F30*H30</f>
        <v>1472</v>
      </c>
      <c r="J30" s="21"/>
      <c r="K30" s="21"/>
      <c r="L30" s="21"/>
      <c r="M30" s="21"/>
      <c r="N30" s="30"/>
      <c r="O30" s="44"/>
      <c r="P30" s="28"/>
      <c r="Q30" s="61"/>
    </row>
    <row r="31" spans="1:17">
      <c r="A31" s="29"/>
      <c r="B31" s="28" t="s">
        <v>44</v>
      </c>
      <c r="C31" s="28"/>
      <c r="D31" s="21">
        <v>1</v>
      </c>
      <c r="E31" s="21" t="s">
        <v>32</v>
      </c>
      <c r="F31" s="21">
        <v>1</v>
      </c>
      <c r="G31" s="21" t="s">
        <v>52</v>
      </c>
      <c r="H31" s="30">
        <v>1500</v>
      </c>
      <c r="I31" s="25">
        <f t="shared" si="2"/>
        <v>1500</v>
      </c>
      <c r="J31" s="21"/>
      <c r="K31" s="21"/>
      <c r="L31" s="21"/>
      <c r="M31" s="21"/>
      <c r="N31" s="30"/>
      <c r="O31" s="44"/>
      <c r="P31" s="28"/>
      <c r="Q31" s="61"/>
    </row>
    <row r="32" spans="1:17">
      <c r="A32" s="29"/>
      <c r="B32" s="28" t="s">
        <v>63</v>
      </c>
      <c r="C32" s="28"/>
      <c r="D32" s="21">
        <v>11</v>
      </c>
      <c r="E32" s="21" t="s">
        <v>32</v>
      </c>
      <c r="F32" s="21">
        <v>1</v>
      </c>
      <c r="G32" s="21" t="s">
        <v>47</v>
      </c>
      <c r="H32" s="30">
        <v>700</v>
      </c>
      <c r="I32" s="25">
        <f t="shared" si="2"/>
        <v>7700</v>
      </c>
      <c r="J32" s="21"/>
      <c r="K32" s="21"/>
      <c r="L32" s="21"/>
      <c r="M32" s="21"/>
      <c r="N32" s="30"/>
      <c r="O32" s="49"/>
      <c r="P32" s="28"/>
      <c r="Q32" s="61"/>
    </row>
    <row r="33" spans="1:17">
      <c r="A33" s="6" t="s">
        <v>76</v>
      </c>
      <c r="B33" s="6"/>
      <c r="C33" s="6"/>
      <c r="D33" s="6"/>
      <c r="E33" s="6"/>
      <c r="F33" s="6"/>
      <c r="G33" s="6"/>
      <c r="H33" s="6"/>
      <c r="I33" s="35">
        <f>SUM(I30:I32)</f>
        <v>10672</v>
      </c>
      <c r="J33" s="36"/>
      <c r="K33" s="37"/>
      <c r="L33" s="37"/>
      <c r="M33" s="37"/>
      <c r="N33" s="38"/>
      <c r="O33" s="39">
        <f>SUM(O30:O32)</f>
        <v>0</v>
      </c>
      <c r="P33" s="39"/>
      <c r="Q33" s="57">
        <f>O33-I33</f>
        <v>-10672</v>
      </c>
    </row>
    <row r="34" spans="1:17">
      <c r="A34" s="31" t="s">
        <v>77</v>
      </c>
      <c r="B34" s="31"/>
      <c r="C34" s="31"/>
      <c r="D34" s="31"/>
      <c r="E34" s="31"/>
      <c r="F34" s="31"/>
      <c r="G34" s="31"/>
      <c r="H34" s="31"/>
      <c r="I34" s="50">
        <f>I14+I20+I23+I29+I33</f>
        <v>128812</v>
      </c>
      <c r="J34" s="51"/>
      <c r="K34" s="52"/>
      <c r="L34" s="52"/>
      <c r="M34" s="52"/>
      <c r="N34" s="53"/>
      <c r="O34" s="50">
        <v>110942</v>
      </c>
      <c r="P34" s="50"/>
      <c r="Q34" s="57">
        <f>P34-O34</f>
        <v>-110942</v>
      </c>
    </row>
    <row r="35" spans="1:17">
      <c r="A35" s="31" t="s">
        <v>78</v>
      </c>
      <c r="B35" s="31"/>
      <c r="C35" s="31"/>
      <c r="D35" s="31"/>
      <c r="E35" s="31"/>
      <c r="F35" s="31"/>
      <c r="G35" s="31"/>
      <c r="H35" s="31"/>
      <c r="I35" s="50">
        <f>I34*0.16</f>
        <v>20609.92</v>
      </c>
      <c r="J35" s="51"/>
      <c r="K35" s="52"/>
      <c r="L35" s="52"/>
      <c r="M35" s="52"/>
      <c r="N35" s="53"/>
      <c r="O35" s="50">
        <f>O34*16%</f>
        <v>17750.72</v>
      </c>
      <c r="P35" s="50"/>
      <c r="Q35" s="57"/>
    </row>
    <row r="36" spans="1:17">
      <c r="A36" s="31" t="s">
        <v>79</v>
      </c>
      <c r="B36" s="31"/>
      <c r="C36" s="31"/>
      <c r="D36" s="31"/>
      <c r="E36" s="31"/>
      <c r="F36" s="31"/>
      <c r="G36" s="31"/>
      <c r="H36" s="31"/>
      <c r="I36" s="50">
        <f>I34+I35</f>
        <v>149421.92</v>
      </c>
      <c r="J36" s="51"/>
      <c r="K36" s="52"/>
      <c r="L36" s="52"/>
      <c r="M36" s="52"/>
      <c r="N36" s="53"/>
      <c r="O36" s="50">
        <f>O34+O35</f>
        <v>128692.72</v>
      </c>
      <c r="P36" s="50"/>
      <c r="Q36" s="62">
        <f>I36-O36</f>
        <v>20729.2</v>
      </c>
    </row>
    <row r="37" spans="15:16">
      <c r="O37" s="54"/>
      <c r="P37" s="54"/>
    </row>
    <row r="38" spans="15:17">
      <c r="O38" s="55"/>
      <c r="Q38" s="63"/>
    </row>
    <row r="50" spans="9:9">
      <c r="I50" s="54"/>
    </row>
  </sheetData>
  <mergeCells count="33">
    <mergeCell ref="A1:Q1"/>
    <mergeCell ref="A2:I2"/>
    <mergeCell ref="J2:Q2"/>
    <mergeCell ref="D3:G3"/>
    <mergeCell ref="H3:I3"/>
    <mergeCell ref="J3:M3"/>
    <mergeCell ref="N3:O3"/>
    <mergeCell ref="A14:H14"/>
    <mergeCell ref="J14:N14"/>
    <mergeCell ref="A20:H20"/>
    <mergeCell ref="J20:N20"/>
    <mergeCell ref="A23:H23"/>
    <mergeCell ref="J23:N23"/>
    <mergeCell ref="A29:H29"/>
    <mergeCell ref="J29:N29"/>
    <mergeCell ref="A33:H33"/>
    <mergeCell ref="J33:N33"/>
    <mergeCell ref="A34:H34"/>
    <mergeCell ref="J34:N34"/>
    <mergeCell ref="A35:H35"/>
    <mergeCell ref="J35:N35"/>
    <mergeCell ref="A36:H36"/>
    <mergeCell ref="J36:N36"/>
    <mergeCell ref="A5:A10"/>
    <mergeCell ref="A15:A19"/>
    <mergeCell ref="A21:A22"/>
    <mergeCell ref="A24:A28"/>
    <mergeCell ref="A30:A32"/>
    <mergeCell ref="B5:B13"/>
    <mergeCell ref="C3:C4"/>
    <mergeCell ref="P3:P4"/>
    <mergeCell ref="Q3:Q4"/>
    <mergeCell ref="A3:B4"/>
  </mergeCells>
  <pageMargins left="0.75" right="0.75" top="1" bottom="1" header="0.511805555555556" footer="0.511805555555556"/>
  <pageSetup paperSize="9" orientation="portrait"/>
  <headerFooter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结算-实际</vt:lpstr>
      <vt:lpstr>结算-揉费用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绵杨本色</cp:lastModifiedBy>
  <dcterms:created xsi:type="dcterms:W3CDTF">2015-06-05T18:19:00Z</dcterms:created>
  <dcterms:modified xsi:type="dcterms:W3CDTF">2018-05-25T10:27:58Z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