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<sst xmlns="http://schemas.openxmlformats.org/spreadsheetml/2006/main" count="114" uniqueCount="94">
  <si>
    <t>【借款报销单】</t>
  </si>
  <si>
    <t xml:space="preserve">团号：HMZA-250420-CZH811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</si>
  <si>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</si>
  <si>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</si>
  <si>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</si>
  <si>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</si>
  <si>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</si>
  <si>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</si>
  <si>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</si>
  <si>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</si>
  <si>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</si>
  <si>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</si>
  <si>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</si>
  <si>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</si>
  <si>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</si>
  <si>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地接交通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</si>
  <si>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</si>
  <si>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</si>
  <si>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</si>
  <si>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</si>
  <si>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</si>
  <si>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</si>
  <si>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</si>
  <si>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</si>
  <si>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</si>
  <si>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</si>
  <si>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</si>
  <si>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</si>
  <si>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4.20茶歇-瑞幸咖啡</t>
  </si>
  <si>
    <t>尽量提供可用的原始发票，发票项目不可用的，且开票需要加收税点的可以不提供原始发票。网上交易均需提供交易截图。</t>
  </si>
  <si>
    <t>黑色签字笔+文件袋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</si>
  <si>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</si>
  <si>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</si>
  <si>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</si>
  <si>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</si>
  <si>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</si>
  <si>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上海桌卡制作</t>
  </si>
  <si>
    <t>车展客户资料打印彩打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</si>
  <si>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</si>
  <si>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</si>
  <si>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</si>
  <si>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</si>
  <si>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</si>
  <si>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</si>
  <si>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</si>
  <si>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</si>
  <si>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上海西郊宾馆住宿</t>
  </si>
  <si>
    <t>上海虹桥迎宾馆住宿</t>
  </si>
  <si>
    <t>上海威斯汀大饭店住宿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</si>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</sst>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topLeftCell="A38" workbookViewId="0">
      <selection activeCell="L47" sqref="L47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88"/>
      <c r="J4" s="88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ht="29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f>120+71+389.09</f>
        <v>580.09</v>
      </c>
      <c r="G8" s="65">
        <v>0</v>
      </c>
      <c r="H8" s="65">
        <f>F8+G8</f>
        <v>580.09</v>
      </c>
      <c r="I8" s="79" t="s">
        <v>15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79"/>
      <c r="J9" s="90"/>
    </row>
    <row r="10" s="52" customFormat="1" customHeight="1" spans="1:10">
      <c r="A10" s="67"/>
      <c r="B10" s="68" t="s">
        <v>17</v>
      </c>
      <c r="C10" s="69">
        <f>SUM(C8)</f>
        <v>0</v>
      </c>
      <c r="D10" s="69">
        <f>SUM(D8)</f>
        <v>0</v>
      </c>
      <c r="E10" s="69">
        <f>SUM(E8)</f>
        <v>0</v>
      </c>
      <c r="F10" s="69">
        <f>SUM(F8:F9)</f>
        <v>580.09</v>
      </c>
      <c r="G10" s="69">
        <f>SUM(G8:G9)</f>
        <v>0</v>
      </c>
      <c r="H10" s="69">
        <f>SUM(H8:H9)</f>
        <v>580.09</v>
      </c>
      <c r="I10" s="91"/>
      <c r="J10" s="92"/>
    </row>
    <row r="11" customHeight="1" spans="1:10">
      <c r="A11" s="70">
        <v>2</v>
      </c>
      <c r="B11" s="71" t="s">
        <v>18</v>
      </c>
      <c r="C11" s="72">
        <v>0</v>
      </c>
      <c r="D11" s="70"/>
      <c r="E11" s="72">
        <f>C11*D11</f>
        <v>0</v>
      </c>
      <c r="F11" s="65">
        <v>0</v>
      </c>
      <c r="G11" s="65">
        <v>0</v>
      </c>
      <c r="H11" s="65">
        <f>F11+G11</f>
        <v>0</v>
      </c>
      <c r="I11" s="79"/>
      <c r="J11" s="89" t="s">
        <v>19</v>
      </c>
    </row>
    <row r="12" customHeight="1" spans="1:10">
      <c r="A12" s="73"/>
      <c r="B12" s="74"/>
      <c r="C12" s="75"/>
      <c r="D12" s="73"/>
      <c r="E12" s="75"/>
      <c r="F12" s="65">
        <v>0</v>
      </c>
      <c r="G12" s="65">
        <v>0</v>
      </c>
      <c r="H12" s="65">
        <f t="shared" ref="H12" si="0">F12+G12</f>
        <v>0</v>
      </c>
      <c r="I12" s="79"/>
      <c r="J12" s="90"/>
    </row>
    <row r="13" s="52" customFormat="1" customHeight="1" spans="1:10">
      <c r="A13" s="67"/>
      <c r="B13" s="68" t="s">
        <v>20</v>
      </c>
      <c r="C13" s="69">
        <f>SUM(C11)</f>
        <v>0</v>
      </c>
      <c r="D13" s="69">
        <f>SUM(D11)</f>
        <v>0</v>
      </c>
      <c r="E13" s="69">
        <f>SUM(E11)</f>
        <v>0</v>
      </c>
      <c r="F13" s="69">
        <f>SUM(F11:F12)</f>
        <v>0</v>
      </c>
      <c r="G13" s="69">
        <f>SUM(G11:G12)</f>
        <v>0</v>
      </c>
      <c r="H13" s="69">
        <f>SUM(H11:H12)</f>
        <v>0</v>
      </c>
      <c r="I13" s="91"/>
      <c r="J13" s="92"/>
    </row>
    <row r="14" customHeight="1" spans="1:10">
      <c r="A14" s="63">
        <v>3</v>
      </c>
      <c r="B14" s="64" t="s">
        <v>21</v>
      </c>
      <c r="C14" s="65">
        <v>0</v>
      </c>
      <c r="D14" s="66"/>
      <c r="E14" s="65">
        <f>C14*D14</f>
        <v>0</v>
      </c>
      <c r="F14" s="65">
        <v>0</v>
      </c>
      <c r="G14" s="65">
        <v>0</v>
      </c>
      <c r="H14" s="65">
        <f>F14+G14</f>
        <v>0</v>
      </c>
      <c r="I14" s="79"/>
      <c r="J14" s="93" t="s">
        <v>22</v>
      </c>
    </row>
    <row r="15" customHeight="1" spans="1:10">
      <c r="A15" s="63"/>
      <c r="B15" s="64"/>
      <c r="C15" s="65"/>
      <c r="D15" s="66"/>
      <c r="E15" s="65"/>
      <c r="F15" s="65">
        <v>0</v>
      </c>
      <c r="G15" s="65">
        <v>0</v>
      </c>
      <c r="H15" s="65">
        <f>F15+G15</f>
        <v>0</v>
      </c>
      <c r="I15" s="79"/>
      <c r="J15" s="94"/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79"/>
      <c r="J16" s="94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79"/>
      <c r="J17" s="94"/>
    </row>
    <row r="18" s="52" customFormat="1" customHeight="1" spans="1:10">
      <c r="A18" s="67"/>
      <c r="B18" s="68" t="s">
        <v>23</v>
      </c>
      <c r="C18" s="69">
        <f>SUM(C14)</f>
        <v>0</v>
      </c>
      <c r="D18" s="69">
        <f t="shared" ref="D18:E18" si="1">SUM(D14)</f>
        <v>0</v>
      </c>
      <c r="E18" s="69">
        <f t="shared" si="1"/>
        <v>0</v>
      </c>
      <c r="F18" s="69">
        <f>SUM(F14:F17)</f>
        <v>0</v>
      </c>
      <c r="G18" s="69">
        <f t="shared" ref="G18:H18" si="2">SUM(G14:G17)</f>
        <v>0</v>
      </c>
      <c r="H18" s="69">
        <f t="shared" si="2"/>
        <v>0</v>
      </c>
      <c r="I18" s="91"/>
      <c r="J18" s="95"/>
    </row>
    <row r="19" customHeight="1" spans="1:10">
      <c r="A19" s="63">
        <v>4</v>
      </c>
      <c r="B19" s="64" t="s">
        <v>24</v>
      </c>
      <c r="C19" s="65">
        <v>0</v>
      </c>
      <c r="D19" s="66">
        <v>0</v>
      </c>
      <c r="E19" s="65">
        <v>0</v>
      </c>
      <c r="F19" s="65">
        <v>0</v>
      </c>
      <c r="G19" s="65">
        <v>0</v>
      </c>
      <c r="H19" s="65">
        <f>F19+G19</f>
        <v>0</v>
      </c>
      <c r="I19" s="79"/>
      <c r="J19" s="93" t="s">
        <v>25</v>
      </c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79"/>
      <c r="J20" s="94"/>
    </row>
    <row r="21" s="52" customFormat="1" customHeight="1" spans="1:10">
      <c r="A21" s="67"/>
      <c r="B21" s="68" t="s">
        <v>26</v>
      </c>
      <c r="C21" s="69">
        <f>SUM(C19)</f>
        <v>0</v>
      </c>
      <c r="D21" s="69">
        <f t="shared" ref="D21:E21" si="3">SUM(D19)</f>
        <v>0</v>
      </c>
      <c r="E21" s="69">
        <f t="shared" si="3"/>
        <v>0</v>
      </c>
      <c r="F21" s="69">
        <f>SUM(F19:F20)</f>
        <v>0</v>
      </c>
      <c r="G21" s="69">
        <f t="shared" ref="G21:H21" si="4">SUM(G19:G20)</f>
        <v>0</v>
      </c>
      <c r="H21" s="69">
        <f t="shared" si="4"/>
        <v>0</v>
      </c>
      <c r="I21" s="91"/>
      <c r="J21" s="95"/>
    </row>
    <row r="22" ht="34" customHeight="1" spans="1:10">
      <c r="A22" s="70">
        <v>5</v>
      </c>
      <c r="B22" s="71" t="s">
        <v>27</v>
      </c>
      <c r="C22" s="72">
        <v>0</v>
      </c>
      <c r="D22" s="72">
        <v>0</v>
      </c>
      <c r="E22" s="65">
        <f>C22*D22</f>
        <v>0</v>
      </c>
      <c r="F22" s="65">
        <v>934.7</v>
      </c>
      <c r="G22" s="65">
        <v>0</v>
      </c>
      <c r="H22" s="65">
        <f t="shared" ref="H19:H23" si="5">F22+G22</f>
        <v>934.7</v>
      </c>
      <c r="I22" s="96" t="s">
        <v>28</v>
      </c>
      <c r="J22" s="89" t="s">
        <v>29</v>
      </c>
    </row>
    <row r="23" ht="34" customHeight="1" spans="1:10">
      <c r="A23" s="76"/>
      <c r="B23" s="77"/>
      <c r="C23" s="78"/>
      <c r="D23" s="78"/>
      <c r="E23" s="65"/>
      <c r="F23" s="79">
        <v>60.1</v>
      </c>
      <c r="G23" s="65">
        <v>0</v>
      </c>
      <c r="H23" s="65">
        <f t="shared" si="5"/>
        <v>60.1</v>
      </c>
      <c r="I23" t="s">
        <v>30</v>
      </c>
      <c r="J23" s="90"/>
    </row>
    <row r="24" s="52" customFormat="1" customHeight="1" spans="1:10">
      <c r="A24" s="67"/>
      <c r="B24" s="68" t="s">
        <v>31</v>
      </c>
      <c r="C24" s="69">
        <f>SUM(C22)</f>
        <v>0</v>
      </c>
      <c r="D24" s="69">
        <f>SUM(D22)</f>
        <v>0</v>
      </c>
      <c r="E24" s="69">
        <f>SUM(E22:E23)</f>
        <v>0</v>
      </c>
      <c r="F24" s="69">
        <f>SUM(F22:F23)</f>
        <v>994.8</v>
      </c>
      <c r="G24" s="69">
        <f>SUM(G22:G23)</f>
        <v>0</v>
      </c>
      <c r="H24" s="69">
        <f>SUM(H22:H23)</f>
        <v>994.8</v>
      </c>
      <c r="I24" s="91"/>
      <c r="J24" s="92"/>
    </row>
    <row r="25" customHeight="1" spans="1:10">
      <c r="A25" s="63">
        <v>6</v>
      </c>
      <c r="B25" s="64" t="s">
        <v>32</v>
      </c>
      <c r="C25" s="65">
        <v>0</v>
      </c>
      <c r="D25" s="66"/>
      <c r="E25" s="65">
        <f>C25*D25</f>
        <v>0</v>
      </c>
      <c r="F25" s="65">
        <v>0</v>
      </c>
      <c r="G25" s="65">
        <v>0</v>
      </c>
      <c r="H25" s="65">
        <f>F25+G25</f>
        <v>0</v>
      </c>
      <c r="I25" s="79"/>
      <c r="J25" s="89" t="s">
        <v>33</v>
      </c>
    </row>
    <row r="26" customHeight="1" spans="1:10">
      <c r="A26" s="63"/>
      <c r="B26" s="64"/>
      <c r="C26" s="65"/>
      <c r="D26" s="66"/>
      <c r="E26" s="65"/>
      <c r="F26" s="65">
        <v>0</v>
      </c>
      <c r="G26" s="65">
        <v>0</v>
      </c>
      <c r="H26" s="65">
        <f>F26+G26</f>
        <v>0</v>
      </c>
      <c r="I26" s="79"/>
      <c r="J26" s="94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6">SUM(D25)</f>
        <v>0</v>
      </c>
      <c r="E27" s="69">
        <f t="shared" si="6"/>
        <v>0</v>
      </c>
      <c r="F27" s="69">
        <f>SUM(F25:F26)</f>
        <v>0</v>
      </c>
      <c r="G27" s="69">
        <f>SUM(G25:G26)</f>
        <v>0</v>
      </c>
      <c r="H27" s="69">
        <f>SUM(H25:H26)</f>
        <v>0</v>
      </c>
      <c r="I27" s="91"/>
      <c r="J27" s="95"/>
    </row>
    <row r="28" ht="28" customHeight="1" spans="1:10">
      <c r="A28" s="63">
        <v>7</v>
      </c>
      <c r="B28" s="64" t="s">
        <v>35</v>
      </c>
      <c r="C28" s="65">
        <v>0</v>
      </c>
      <c r="D28" s="66"/>
      <c r="E28" s="65">
        <f>C28*D28</f>
        <v>0</v>
      </c>
      <c r="F28" s="65">
        <v>264</v>
      </c>
      <c r="G28" s="65">
        <v>0</v>
      </c>
      <c r="H28" s="65">
        <f>F28+G28</f>
        <v>264</v>
      </c>
      <c r="I28" s="79" t="s">
        <v>36</v>
      </c>
      <c r="J28" s="97"/>
    </row>
    <row r="29" ht="28" customHeight="1" spans="1:10">
      <c r="A29" s="63"/>
      <c r="B29" s="64"/>
      <c r="C29" s="65"/>
      <c r="D29" s="66"/>
      <c r="E29" s="65"/>
      <c r="F29">
        <v>0</v>
      </c>
      <c r="G29" s="65">
        <v>236</v>
      </c>
      <c r="H29" s="65">
        <f>G29+F29</f>
        <v>236</v>
      </c>
      <c r="I29" s="79" t="s">
        <v>37</v>
      </c>
      <c r="J29" s="98"/>
    </row>
    <row r="30" s="52" customFormat="1" customHeight="1" spans="1:10">
      <c r="A30" s="67"/>
      <c r="B30" s="68" t="s">
        <v>38</v>
      </c>
      <c r="C30" s="69">
        <f>SUM(C28)</f>
        <v>0</v>
      </c>
      <c r="D30" s="69">
        <f t="shared" ref="D30:E30" si="7">SUM(D28)</f>
        <v>0</v>
      </c>
      <c r="E30" s="69">
        <f t="shared" si="7"/>
        <v>0</v>
      </c>
      <c r="F30" s="69">
        <f>SUM(F28:F29)</f>
        <v>264</v>
      </c>
      <c r="G30" s="69">
        <f>SUM(G28:G29)</f>
        <v>236</v>
      </c>
      <c r="H30" s="69">
        <f>SUM(H28:H29)</f>
        <v>500</v>
      </c>
      <c r="I30" s="91"/>
      <c r="J30" s="99"/>
    </row>
    <row r="31" customHeight="1" spans="1:10">
      <c r="A31" s="63">
        <v>8</v>
      </c>
      <c r="B31" s="64" t="s">
        <v>39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>F31+G31</f>
        <v>0</v>
      </c>
      <c r="I31" s="79"/>
      <c r="J31" s="93" t="s">
        <v>40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79"/>
      <c r="J32" s="94"/>
    </row>
    <row r="33" s="52" customFormat="1" customHeight="1" spans="1:10">
      <c r="A33" s="67"/>
      <c r="B33" s="68" t="s">
        <v>41</v>
      </c>
      <c r="C33" s="69">
        <f>SUM(C31)</f>
        <v>0</v>
      </c>
      <c r="D33" s="69">
        <f t="shared" ref="D33:E33" si="8">SUM(D31)</f>
        <v>0</v>
      </c>
      <c r="E33" s="69">
        <f t="shared" si="8"/>
        <v>0</v>
      </c>
      <c r="F33" s="69">
        <f>SUM(F31:F32)</f>
        <v>0</v>
      </c>
      <c r="G33" s="69">
        <f t="shared" ref="G33:H33" si="9">SUM(G31:G32)</f>
        <v>0</v>
      </c>
      <c r="H33" s="69">
        <f t="shared" si="9"/>
        <v>0</v>
      </c>
      <c r="I33" s="91"/>
      <c r="J33" s="95"/>
    </row>
    <row r="34" customHeight="1" spans="1:10">
      <c r="A34" s="63">
        <v>9</v>
      </c>
      <c r="B34" s="64" t="s">
        <v>42</v>
      </c>
      <c r="C34" s="65">
        <v>0</v>
      </c>
      <c r="D34" s="66"/>
      <c r="E34" s="65">
        <f>C34*D34</f>
        <v>0</v>
      </c>
      <c r="F34" s="65">
        <v>0</v>
      </c>
      <c r="G34" s="65">
        <v>0</v>
      </c>
      <c r="H34" s="65">
        <f>F34+G34</f>
        <v>0</v>
      </c>
      <c r="I34" s="79"/>
      <c r="J34" s="89" t="s">
        <v>43</v>
      </c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>F35+G35</f>
        <v>0</v>
      </c>
      <c r="I35" s="79"/>
      <c r="J35" s="90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>F36+G36</f>
        <v>0</v>
      </c>
      <c r="I36" s="79"/>
      <c r="J36" s="90"/>
    </row>
    <row r="37" s="52" customFormat="1" customHeight="1" spans="1:10">
      <c r="A37" s="67"/>
      <c r="B37" s="68" t="s">
        <v>44</v>
      </c>
      <c r="C37" s="69">
        <f>SUM(C34)</f>
        <v>0</v>
      </c>
      <c r="D37" s="69">
        <f t="shared" ref="D37:E37" si="10">SUM(D34)</f>
        <v>0</v>
      </c>
      <c r="E37" s="69">
        <f t="shared" si="10"/>
        <v>0</v>
      </c>
      <c r="F37" s="69">
        <f>SUM(F34:F36)</f>
        <v>0</v>
      </c>
      <c r="G37" s="69">
        <f t="shared" ref="G37:H37" si="11">SUM(G34:G36)</f>
        <v>0</v>
      </c>
      <c r="H37" s="69">
        <f t="shared" si="11"/>
        <v>0</v>
      </c>
      <c r="I37" s="91"/>
      <c r="J37" s="92"/>
    </row>
    <row r="38" ht="31" customHeight="1" spans="1:10">
      <c r="A38" s="70">
        <v>10</v>
      </c>
      <c r="B38" s="64" t="s">
        <v>45</v>
      </c>
      <c r="C38" s="65">
        <v>20000</v>
      </c>
      <c r="D38" s="66">
        <v>1</v>
      </c>
      <c r="E38" s="65">
        <f>C38*D38</f>
        <v>20000</v>
      </c>
      <c r="F38" s="65">
        <f>4508</f>
        <v>4508</v>
      </c>
      <c r="G38" s="65">
        <v>0</v>
      </c>
      <c r="H38" s="65">
        <f t="shared" ref="H38:H41" si="12">F38+G38</f>
        <v>4508</v>
      </c>
      <c r="I38" s="79" t="s">
        <v>46</v>
      </c>
      <c r="J38" s="97"/>
    </row>
    <row r="39" ht="31" customHeight="1" spans="1:10">
      <c r="A39" s="76"/>
      <c r="B39" s="64"/>
      <c r="C39" s="65"/>
      <c r="D39" s="66"/>
      <c r="E39" s="65"/>
      <c r="F39" s="65">
        <f>1388+2676</f>
        <v>4064</v>
      </c>
      <c r="G39" s="65">
        <v>0</v>
      </c>
      <c r="H39" s="65">
        <f t="shared" si="12"/>
        <v>4064</v>
      </c>
      <c r="I39" s="79" t="s">
        <v>47</v>
      </c>
      <c r="J39" s="98"/>
    </row>
    <row r="40" ht="31" customHeight="1" spans="1:10">
      <c r="A40" s="76"/>
      <c r="B40" s="64"/>
      <c r="C40" s="65"/>
      <c r="D40" s="66"/>
      <c r="E40" s="65"/>
      <c r="F40" s="65">
        <f>6996+7462.4+6996+7462.4+6996+1749+1865.6</f>
        <v>39527.4</v>
      </c>
      <c r="G40" s="65">
        <v>0</v>
      </c>
      <c r="H40" s="65">
        <f t="shared" si="12"/>
        <v>39527.4</v>
      </c>
      <c r="I40" s="79" t="s">
        <v>48</v>
      </c>
      <c r="J40" s="98"/>
    </row>
    <row r="41" ht="31" customHeight="1" spans="1:10">
      <c r="A41" s="76"/>
      <c r="B41" s="64"/>
      <c r="C41" s="65"/>
      <c r="D41" s="66"/>
      <c r="E41" s="65"/>
      <c r="F41" s="65">
        <f>265+148.75+68+103.25</f>
        <v>585</v>
      </c>
      <c r="G41" s="65">
        <v>0</v>
      </c>
      <c r="H41" s="65">
        <f t="shared" si="12"/>
        <v>585</v>
      </c>
      <c r="I41" s="79" t="s">
        <v>49</v>
      </c>
      <c r="J41" s="98"/>
    </row>
    <row r="42" s="52" customFormat="1" customHeight="1" spans="1:10">
      <c r="A42" s="67"/>
      <c r="B42" s="68" t="s">
        <v>50</v>
      </c>
      <c r="C42" s="69">
        <f>SUM(C38)</f>
        <v>20000</v>
      </c>
      <c r="D42" s="69">
        <f t="shared" ref="D42:E42" si="13">SUM(D38)</f>
        <v>1</v>
      </c>
      <c r="E42" s="69">
        <f t="shared" si="13"/>
        <v>20000</v>
      </c>
      <c r="F42" s="69">
        <f>SUM(F38:F41)</f>
        <v>48684.4</v>
      </c>
      <c r="G42" s="69">
        <f>SUM(G38:G41)</f>
        <v>0</v>
      </c>
      <c r="H42" s="69">
        <f>SUM(H38:H41)</f>
        <v>48684.4</v>
      </c>
      <c r="I42" s="91"/>
      <c r="J42" s="99"/>
    </row>
    <row r="43" customHeight="1" spans="1:10">
      <c r="A43" s="67"/>
      <c r="B43" s="68" t="s">
        <v>51</v>
      </c>
      <c r="C43" s="69">
        <f t="shared" ref="C43:H43" si="14">SUM(C42,C37,C33,C30,C27,C24,C21,C18,C13,C10)</f>
        <v>20000</v>
      </c>
      <c r="D43" s="69">
        <f t="shared" si="14"/>
        <v>1</v>
      </c>
      <c r="E43" s="69">
        <f t="shared" si="14"/>
        <v>20000</v>
      </c>
      <c r="F43" s="69">
        <f t="shared" si="14"/>
        <v>50523.29</v>
      </c>
      <c r="G43" s="69">
        <f t="shared" si="14"/>
        <v>236</v>
      </c>
      <c r="H43" s="69">
        <f t="shared" si="14"/>
        <v>50759.29</v>
      </c>
      <c r="I43" s="91"/>
      <c r="J43" s="100"/>
    </row>
    <row r="47" customHeight="1" spans="1:9">
      <c r="A47" s="80" t="s">
        <v>52</v>
      </c>
      <c r="B47" s="81"/>
      <c r="C47" s="82" t="s">
        <v>53</v>
      </c>
      <c r="D47" s="82"/>
      <c r="E47" s="82" t="s">
        <v>54</v>
      </c>
      <c r="F47" s="82"/>
      <c r="G47" s="82" t="s">
        <v>55</v>
      </c>
      <c r="H47" s="82"/>
      <c r="I47" s="101" t="s">
        <v>56</v>
      </c>
    </row>
    <row r="48" customHeight="1" spans="1:9">
      <c r="A48" s="83">
        <f>E43</f>
        <v>20000</v>
      </c>
      <c r="B48" s="84"/>
      <c r="C48" s="84">
        <f>H43</f>
        <v>50759.29</v>
      </c>
      <c r="D48" s="84"/>
      <c r="E48" s="84">
        <f>F43</f>
        <v>50523.29</v>
      </c>
      <c r="F48" s="84"/>
      <c r="G48" s="84">
        <f>G43</f>
        <v>236</v>
      </c>
      <c r="H48" s="84"/>
      <c r="I48" s="102">
        <f>A48-C48</f>
        <v>-30759.29</v>
      </c>
    </row>
    <row r="50" customHeight="1" spans="1:9">
      <c r="A50" s="85" t="s">
        <v>57</v>
      </c>
      <c r="B50" s="52"/>
      <c r="C50" s="86" t="s">
        <v>58</v>
      </c>
      <c r="D50" s="85"/>
      <c r="E50" s="85" t="s">
        <v>59</v>
      </c>
      <c r="F50" s="85"/>
      <c r="G50" s="85" t="s">
        <v>60</v>
      </c>
      <c r="H50" s="85"/>
      <c r="I50" s="52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7"/>
    <mergeCell ref="A19:A20"/>
    <mergeCell ref="A22:A23"/>
    <mergeCell ref="A25:A26"/>
    <mergeCell ref="A28:A29"/>
    <mergeCell ref="A31:A32"/>
    <mergeCell ref="A34:A36"/>
    <mergeCell ref="A38:A41"/>
    <mergeCell ref="B6:B7"/>
    <mergeCell ref="B8:B9"/>
    <mergeCell ref="B11:B12"/>
    <mergeCell ref="B14:B17"/>
    <mergeCell ref="B19:B20"/>
    <mergeCell ref="B22:B23"/>
    <mergeCell ref="B25:B26"/>
    <mergeCell ref="B28:B29"/>
    <mergeCell ref="B31:B32"/>
    <mergeCell ref="B34:B36"/>
    <mergeCell ref="B38:B41"/>
    <mergeCell ref="C8:C9"/>
    <mergeCell ref="C11:C12"/>
    <mergeCell ref="C14:C17"/>
    <mergeCell ref="C19:C20"/>
    <mergeCell ref="C22:C23"/>
    <mergeCell ref="C25:C26"/>
    <mergeCell ref="C28:C29"/>
    <mergeCell ref="C31:C32"/>
    <mergeCell ref="C34:C36"/>
    <mergeCell ref="C38:C41"/>
    <mergeCell ref="D8:D9"/>
    <mergeCell ref="D11:D12"/>
    <mergeCell ref="D14:D17"/>
    <mergeCell ref="D19:D20"/>
    <mergeCell ref="D22:D23"/>
    <mergeCell ref="D25:D26"/>
    <mergeCell ref="D28:D29"/>
    <mergeCell ref="D31:D32"/>
    <mergeCell ref="D34:D36"/>
    <mergeCell ref="D38:D41"/>
    <mergeCell ref="E8:E9"/>
    <mergeCell ref="E11:E12"/>
    <mergeCell ref="E14:E17"/>
    <mergeCell ref="E19:E20"/>
    <mergeCell ref="E22:E23"/>
    <mergeCell ref="E25:E26"/>
    <mergeCell ref="E28:E29"/>
    <mergeCell ref="E31:E32"/>
    <mergeCell ref="E34:E36"/>
    <mergeCell ref="E38:E41"/>
    <mergeCell ref="J4:J5"/>
    <mergeCell ref="J6:J7"/>
    <mergeCell ref="J8:J10"/>
    <mergeCell ref="J11:J13"/>
    <mergeCell ref="J14:J18"/>
    <mergeCell ref="J19:J21"/>
    <mergeCell ref="J22:J24"/>
    <mergeCell ref="J25:J27"/>
    <mergeCell ref="J28:J30"/>
    <mergeCell ref="J31:J33"/>
    <mergeCell ref="J34:J37"/>
    <mergeCell ref="J38:J4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8"/>
    </row>
    <row r="6" ht="20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 t="s">
        <v>68</v>
      </c>
      <c r="K6" s="39"/>
    </row>
    <row r="7" ht="20" customHeight="1" spans="2:11">
      <c r="B7" s="8"/>
      <c r="C7" s="9"/>
      <c r="D7" s="10" t="s">
        <v>69</v>
      </c>
      <c r="E7" s="10"/>
      <c r="F7" s="11"/>
      <c r="G7" s="11"/>
      <c r="H7" s="10" t="s">
        <v>70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71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72</v>
      </c>
      <c r="E10" s="16" t="s">
        <v>73</v>
      </c>
      <c r="F10" s="17"/>
      <c r="G10" s="18" t="s">
        <v>74</v>
      </c>
      <c r="H10" s="17" t="s">
        <v>75</v>
      </c>
      <c r="I10" s="16" t="s">
        <v>76</v>
      </c>
      <c r="J10" s="17"/>
      <c r="K10" s="18" t="s">
        <v>77</v>
      </c>
    </row>
    <row r="11" ht="20" customHeight="1" spans="2:11">
      <c r="B11" s="19">
        <v>1</v>
      </c>
      <c r="C11" s="20"/>
      <c r="D11" s="21" t="s">
        <v>78</v>
      </c>
      <c r="E11" s="22" t="s">
        <v>79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80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81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82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45</v>
      </c>
      <c r="E27" s="30" t="s">
        <v>83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51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75</v>
      </c>
      <c r="C32" s="18"/>
      <c r="D32" s="18"/>
      <c r="E32" s="18"/>
      <c r="F32" s="18"/>
      <c r="G32" s="18" t="s">
        <v>84</v>
      </c>
      <c r="H32" s="18"/>
      <c r="I32" s="18"/>
      <c r="J32" s="18"/>
      <c r="K32" s="18" t="s">
        <v>85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86</v>
      </c>
      <c r="C35" s="9"/>
      <c r="D35" s="9" t="s">
        <v>87</v>
      </c>
      <c r="E35" s="9"/>
      <c r="F35" s="9" t="s">
        <v>58</v>
      </c>
      <c r="G35" s="9" t="s">
        <v>88</v>
      </c>
      <c r="H35" s="9"/>
      <c r="I35" s="9"/>
      <c r="J35" s="9" t="s">
        <v>60</v>
      </c>
      <c r="K35" s="9"/>
    </row>
    <row r="38" ht="17.4" spans="1:11">
      <c r="A38" s="2" t="s">
        <v>89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62</v>
      </c>
      <c r="E40" s="6"/>
      <c r="F40" s="7" t="str">
        <f>F5</f>
        <v>郭燕雷</v>
      </c>
      <c r="G40" s="7"/>
      <c r="H40" s="6" t="s">
        <v>64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66</v>
      </c>
      <c r="E41" s="10"/>
      <c r="F41" s="11"/>
      <c r="G41" s="11"/>
      <c r="H41" s="10" t="s">
        <v>67</v>
      </c>
      <c r="I41" s="9"/>
      <c r="J41" s="11"/>
      <c r="K41" s="39"/>
    </row>
    <row r="42" ht="20" customHeight="1" spans="2:11">
      <c r="B42" s="8"/>
      <c r="C42" s="9"/>
      <c r="D42" s="10" t="s">
        <v>69</v>
      </c>
      <c r="E42" s="10"/>
      <c r="F42" s="11"/>
      <c r="G42" s="11"/>
      <c r="H42" s="10" t="s">
        <v>70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71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90</v>
      </c>
      <c r="E45" s="30" t="s">
        <v>91</v>
      </c>
      <c r="F45" s="30"/>
      <c r="G45" s="24" t="s">
        <v>92</v>
      </c>
      <c r="H45" s="24" t="s">
        <v>93</v>
      </c>
      <c r="I45" s="24" t="s">
        <v>51</v>
      </c>
      <c r="J45" s="24"/>
      <c r="K45" s="50" t="s">
        <v>77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51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86</v>
      </c>
      <c r="C49" s="9"/>
      <c r="D49" s="9"/>
      <c r="E49" s="9"/>
      <c r="F49" s="9" t="s">
        <v>58</v>
      </c>
      <c r="G49" s="9" t="s">
        <v>88</v>
      </c>
      <c r="H49" s="9"/>
      <c r="I49" s="9"/>
      <c r="J49" s="9" t="s">
        <v>60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2025-05-08T03:48:16Z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034FB2D4D25D46E9B7D56AD264DA2AB5_13</vt:lpwstr>
  </property>
</Properties>
</file>