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<sst xmlns="http://schemas.openxmlformats.org/spreadsheetml/2006/main" count="110">
  <si>
    <t>【借款报销单】</t>
  </si>
  <si>
    <t>团号：HMZA-180715-QSK683</t>
  </si>
  <si>
    <t xml:space="preserve">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</si>
  <si>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</si>
  <si>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</si>
  <si>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</si>
  <si>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</si>
  <si>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</si>
  <si>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</si>
  <si>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</si>
  <si>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</si>
  <si>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</si>
  <si>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</si>
  <si>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</si>
  <si>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</si>
  <si>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</si>
  <si>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外出用餐打车费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</si>
  <si>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</si>
  <si>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</si>
  <si>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</si>
  <si>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</si>
  <si>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</si>
  <si>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</si>
  <si>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抽奖礼品购买</t>
  </si>
  <si>
    <t>需有客户邮件确认，并抄送合规部。</t>
  </si>
  <si>
    <t>A5展示牌</t>
  </si>
  <si>
    <t>文件袋</t>
  </si>
  <si>
    <t>文具</t>
  </si>
  <si>
    <t>生日蛋糕</t>
  </si>
  <si>
    <t>鞋套</t>
  </si>
  <si>
    <t>礼盒</t>
  </si>
  <si>
    <t>雨伞</t>
  </si>
  <si>
    <t>vip女士丝巾</t>
  </si>
  <si>
    <t>女士丝巾</t>
  </si>
  <si>
    <t>男士头巾</t>
  </si>
  <si>
    <t>德邦运费</t>
  </si>
  <si>
    <t>EMS运费</t>
  </si>
  <si>
    <t>闪送</t>
  </si>
  <si>
    <t>vip红酒</t>
  </si>
  <si>
    <t>客户使用费用合计</t>
  </si>
  <si>
    <t>活动餐费</t>
  </si>
  <si>
    <t>vip外出用餐</t>
  </si>
  <si>
    <t>需提供刷卡联、菜单（小票）</t>
  </si>
  <si>
    <t>活动餐费合计</t>
  </si>
  <si>
    <t>现地采买费用</t>
  </si>
  <si>
    <t>打印机墨盒</t>
  </si>
  <si>
    <t>尽量提供可用的原始发票，发票项目不可用的，且开票需要加收税点的可以不提供原始发票。网上交易均需提供交易截图。</t>
  </si>
  <si>
    <t>移动硬盘</t>
  </si>
  <si>
    <t>激光手电</t>
  </si>
  <si>
    <t>可乐雪碧*48</t>
  </si>
  <si>
    <t>客户会务组零食</t>
  </si>
  <si>
    <t>软饮+主持人定型水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</si>
  <si>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</si>
  <si>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</si>
  <si>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</si>
  <si>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</si>
  <si>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</si>
  <si>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</si>
  <si>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</si>
  <si>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</si>
  <si>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</si>
  <si>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</si>
  <si>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</si>
  <si>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</si>
  <si>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</si>
  <si>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</si>
  <si>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</si>
  <si>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</si>
  <si>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</si>
  <si>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</si>
  <si>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</si>
  <si>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</si>
  <si>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</si>
  <si>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</si>
  <si>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</si>
  <si>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</si>
  <si>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</si>
  <si>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</si>
  <si>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</si>
  <si>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</si>
  <si>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</si>
  <si>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</si>
  <si>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部门:</t>
  </si>
  <si>
    <t>企划活动部</t>
  </si>
  <si>
    <t>发生日期:</t>
  </si>
  <si>
    <t>报销日期:</t>
  </si>
  <si>
    <t>团号:</t>
  </si>
  <si>
    <t>HMZA-180715-QSK683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</si>
  <si>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</si>
  <si>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</si>
  <si>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</si>
  <si>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</si>
  <si>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</si>
  <si>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</si>
  <si>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</si>
  <si>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</si>
  <si>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 xml:space="preserve">当时当地 </t>
  </si>
  <si>
    <t>市内交通（打车）</t>
  </si>
  <si>
    <t>住宿费</t>
  </si>
  <si>
    <t>当时当地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</si>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</sst>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14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3" borderId="20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6" fillId="16" borderId="23" applyNumberFormat="0" applyAlignment="0" applyProtection="0">
      <alignment vertical="center"/>
    </xf>
    <xf numFmtId="0" fontId="20" fillId="16" borderId="21" applyNumberFormat="0" applyAlignment="0" applyProtection="0">
      <alignment vertical="center"/>
    </xf>
    <xf numFmtId="0" fontId="12" fillId="10" borderId="17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180" fontId="9" fillId="0" borderId="8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180" fontId="9" fillId="0" borderId="8" xfId="0" applyNumberFormat="1" applyFont="1" applyFill="1" applyBorder="1" applyAlignment="1">
      <alignment horizontal="right" vertical="center"/>
    </xf>
    <xf numFmtId="0" fontId="1" fillId="0" borderId="0" xfId="50" applyFont="1" applyAlignment="1">
      <alignment vertical="center"/>
    </xf>
    <xf numFmtId="0" fontId="10" fillId="0" borderId="9" xfId="0" applyFont="1" applyBorder="1" applyAlignment="1">
      <alignment horizontal="left" vertical="center" wrapText="1"/>
    </xf>
    <xf numFmtId="0" fontId="0" fillId="0" borderId="8" xfId="0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7"/>
  <sheetViews>
    <sheetView tabSelected="1" workbookViewId="0">
      <selection activeCell="H38" sqref="H38:H43"/>
    </sheetView>
  </sheetViews>
  <sheetFormatPr defaultColWidth="9" defaultRowHeight="21" customHeight="1"/>
  <cols>
    <col min="1" max="1" width="9" style="53"/>
    <col min="2" max="2" width="16.75" customWidth="1"/>
    <col min="3" max="3" width="12.875" style="54"/>
    <col min="4" max="4" width="8.25" customWidth="1"/>
    <col min="5" max="5" width="11.5" customWidth="1"/>
    <col min="6" max="6" width="12.125" customWidth="1"/>
    <col min="8" max="8" width="11.625" customWidth="1"/>
    <col min="9" max="9" width="25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1000</v>
      </c>
      <c r="D8" s="66">
        <v>1</v>
      </c>
      <c r="E8" s="65">
        <f>C8*D8</f>
        <v>1000</v>
      </c>
      <c r="F8" s="65">
        <v>9</v>
      </c>
      <c r="G8" s="65">
        <v>0</v>
      </c>
      <c r="H8" s="67">
        <f>F8+G8</f>
        <v>9</v>
      </c>
      <c r="I8" t="s">
        <v>16</v>
      </c>
      <c r="J8" s="85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7">
        <f>F9+G9</f>
        <v>0</v>
      </c>
      <c r="I9" s="86"/>
      <c r="J9" s="87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88"/>
      <c r="J10" s="87"/>
    </row>
    <row r="11" s="52" customFormat="1" customHeight="1" spans="1:10">
      <c r="A11" s="68"/>
      <c r="B11" s="69" t="s">
        <v>18</v>
      </c>
      <c r="C11" s="70">
        <f>SUM(C8)</f>
        <v>1000</v>
      </c>
      <c r="D11" s="70">
        <f>SUM(D8)</f>
        <v>1</v>
      </c>
      <c r="E11" s="70">
        <f>SUM(E8)</f>
        <v>1000</v>
      </c>
      <c r="F11" s="70">
        <f>SUM(F8:F10)</f>
        <v>9</v>
      </c>
      <c r="G11" s="70">
        <f>SUM(G8:G10)</f>
        <v>0</v>
      </c>
      <c r="H11" s="70">
        <f>SUM(H8:H10)</f>
        <v>9</v>
      </c>
      <c r="I11" s="89"/>
      <c r="J11" s="90"/>
    </row>
    <row r="12" customHeight="1" spans="1:10">
      <c r="A12" s="71">
        <v>2</v>
      </c>
      <c r="B12" s="72" t="s">
        <v>19</v>
      </c>
      <c r="C12" s="73">
        <v>0</v>
      </c>
      <c r="D12" s="71"/>
      <c r="E12" s="73">
        <f>C12*D12</f>
        <v>0</v>
      </c>
      <c r="F12" s="65">
        <v>0</v>
      </c>
      <c r="G12" s="65">
        <v>0</v>
      </c>
      <c r="H12" s="65">
        <f>F12+G12</f>
        <v>0</v>
      </c>
      <c r="I12" s="88"/>
      <c r="J12" s="85" t="s">
        <v>20</v>
      </c>
    </row>
    <row r="13" customHeight="1" spans="1:10">
      <c r="A13" s="74"/>
      <c r="B13" s="75"/>
      <c r="C13" s="76"/>
      <c r="D13" s="74"/>
      <c r="E13" s="76"/>
      <c r="F13" s="65">
        <v>0</v>
      </c>
      <c r="G13" s="65">
        <v>0</v>
      </c>
      <c r="H13" s="65">
        <f t="shared" ref="H13" si="0">F13+G13</f>
        <v>0</v>
      </c>
      <c r="I13" s="88"/>
      <c r="J13" s="87"/>
    </row>
    <row r="14" s="52" customFormat="1" customHeight="1" spans="1:10">
      <c r="A14" s="68"/>
      <c r="B14" s="69" t="s">
        <v>21</v>
      </c>
      <c r="C14" s="70">
        <f>SUM(C12)</f>
        <v>0</v>
      </c>
      <c r="D14" s="70">
        <f>SUM(D12)</f>
        <v>0</v>
      </c>
      <c r="E14" s="70">
        <f>SUM(E12)</f>
        <v>0</v>
      </c>
      <c r="F14" s="70">
        <f>SUM(F12:F13)</f>
        <v>0</v>
      </c>
      <c r="G14" s="70">
        <f>SUM(G12:G13)</f>
        <v>0</v>
      </c>
      <c r="H14" s="70">
        <f>SUM(H12:H13)</f>
        <v>0</v>
      </c>
      <c r="I14" s="89"/>
      <c r="J14" s="90"/>
    </row>
    <row r="15" customHeight="1" spans="1:10">
      <c r="A15" s="71">
        <v>3</v>
      </c>
      <c r="B15" s="72" t="s">
        <v>22</v>
      </c>
      <c r="C15" s="73">
        <v>15000</v>
      </c>
      <c r="D15" s="71">
        <v>1</v>
      </c>
      <c r="E15" s="73">
        <f>C15*D15</f>
        <v>15000</v>
      </c>
      <c r="F15" s="77">
        <v>9991.83</v>
      </c>
      <c r="G15" s="77">
        <v>0</v>
      </c>
      <c r="H15" s="78">
        <f t="shared" ref="H15:H22" si="1">F15+G15</f>
        <v>9991.83</v>
      </c>
      <c r="I15" s="88" t="s">
        <v>23</v>
      </c>
      <c r="J15" s="91" t="s">
        <v>24</v>
      </c>
    </row>
    <row r="16" customHeight="1" spans="1:10">
      <c r="A16" s="79"/>
      <c r="B16" s="80"/>
      <c r="C16" s="81"/>
      <c r="D16" s="79"/>
      <c r="E16" s="81"/>
      <c r="F16" s="77">
        <v>57.5</v>
      </c>
      <c r="G16" s="77">
        <v>0</v>
      </c>
      <c r="H16" s="78">
        <f t="shared" si="1"/>
        <v>57.5</v>
      </c>
      <c r="I16" s="88" t="s">
        <v>25</v>
      </c>
      <c r="J16" s="92"/>
    </row>
    <row r="17" customHeight="1" spans="1:10">
      <c r="A17" s="79"/>
      <c r="B17" s="80"/>
      <c r="C17" s="81"/>
      <c r="D17" s="79"/>
      <c r="E17" s="81"/>
      <c r="F17" s="77">
        <v>180</v>
      </c>
      <c r="G17" s="77">
        <v>0</v>
      </c>
      <c r="H17" s="78">
        <f t="shared" si="1"/>
        <v>180</v>
      </c>
      <c r="I17" s="88" t="s">
        <v>26</v>
      </c>
      <c r="J17" s="92"/>
    </row>
    <row r="18" customHeight="1" spans="1:10">
      <c r="A18" s="79"/>
      <c r="B18" s="80"/>
      <c r="C18" s="81"/>
      <c r="D18" s="79"/>
      <c r="E18" s="81"/>
      <c r="F18" s="77">
        <v>80.4</v>
      </c>
      <c r="G18" s="77">
        <v>0</v>
      </c>
      <c r="H18" s="78">
        <f t="shared" si="1"/>
        <v>80.4</v>
      </c>
      <c r="I18" s="88" t="s">
        <v>27</v>
      </c>
      <c r="J18" s="92"/>
    </row>
    <row r="19" customFormat="1" customHeight="1" spans="1:10">
      <c r="A19" s="79"/>
      <c r="B19" s="80"/>
      <c r="C19" s="81"/>
      <c r="D19" s="79"/>
      <c r="E19" s="81"/>
      <c r="F19" s="77">
        <v>1416</v>
      </c>
      <c r="G19" s="77">
        <v>0</v>
      </c>
      <c r="H19" s="78">
        <f t="shared" si="1"/>
        <v>1416</v>
      </c>
      <c r="I19" s="93" t="s">
        <v>28</v>
      </c>
      <c r="J19" s="92"/>
    </row>
    <row r="20" customFormat="1" customHeight="1" spans="1:10">
      <c r="A20" s="79"/>
      <c r="B20" s="80"/>
      <c r="C20" s="81"/>
      <c r="D20" s="79"/>
      <c r="E20" s="81"/>
      <c r="F20" s="77">
        <v>33.8</v>
      </c>
      <c r="G20" s="77">
        <v>0</v>
      </c>
      <c r="H20" s="78">
        <f t="shared" si="1"/>
        <v>33.8</v>
      </c>
      <c r="I20" s="94" t="s">
        <v>29</v>
      </c>
      <c r="J20" s="92"/>
    </row>
    <row r="21" customFormat="1" customHeight="1" spans="1:10">
      <c r="A21" s="79"/>
      <c r="B21" s="80"/>
      <c r="C21" s="81"/>
      <c r="D21" s="79"/>
      <c r="E21" s="81"/>
      <c r="F21" s="77">
        <v>1118</v>
      </c>
      <c r="G21" s="77">
        <v>0</v>
      </c>
      <c r="H21" s="78">
        <f t="shared" si="1"/>
        <v>1118</v>
      </c>
      <c r="I21" s="94" t="s">
        <v>30</v>
      </c>
      <c r="J21" s="92"/>
    </row>
    <row r="22" customFormat="1" customHeight="1" spans="1:10">
      <c r="A22" s="79"/>
      <c r="B22" s="80"/>
      <c r="C22" s="81"/>
      <c r="D22" s="79"/>
      <c r="E22" s="81"/>
      <c r="F22" s="77">
        <v>770</v>
      </c>
      <c r="G22" s="77">
        <v>0</v>
      </c>
      <c r="H22" s="78">
        <f t="shared" si="1"/>
        <v>770</v>
      </c>
      <c r="I22" s="94" t="s">
        <v>31</v>
      </c>
      <c r="J22" s="92"/>
    </row>
    <row r="23" customFormat="1" customHeight="1" spans="1:10">
      <c r="A23" s="79"/>
      <c r="B23" s="80"/>
      <c r="C23" s="81"/>
      <c r="D23" s="79"/>
      <c r="E23" s="81"/>
      <c r="F23" s="82">
        <v>657</v>
      </c>
      <c r="G23" s="77">
        <v>0</v>
      </c>
      <c r="H23" s="83">
        <f>F23+G23</f>
        <v>657</v>
      </c>
      <c r="I23" s="94" t="s">
        <v>32</v>
      </c>
      <c r="J23" s="92"/>
    </row>
    <row r="24" customFormat="1" customHeight="1" spans="1:10">
      <c r="A24" s="79"/>
      <c r="B24" s="80"/>
      <c r="C24" s="81"/>
      <c r="D24" s="79"/>
      <c r="E24" s="81"/>
      <c r="F24" s="82">
        <v>69</v>
      </c>
      <c r="G24" s="77">
        <v>0</v>
      </c>
      <c r="H24" s="78">
        <f>F24+G24</f>
        <v>69</v>
      </c>
      <c r="I24" s="95" t="s">
        <v>33</v>
      </c>
      <c r="J24" s="92"/>
    </row>
    <row r="25" customFormat="1" customHeight="1" spans="1:10">
      <c r="A25" s="79"/>
      <c r="B25" s="80"/>
      <c r="C25" s="81"/>
      <c r="D25" s="79"/>
      <c r="E25" s="81"/>
      <c r="F25" s="82">
        <v>54.8</v>
      </c>
      <c r="G25" s="77">
        <v>0</v>
      </c>
      <c r="H25" s="78">
        <f>F25+G25</f>
        <v>54.8</v>
      </c>
      <c r="I25" s="96"/>
      <c r="J25" s="92"/>
    </row>
    <row r="26" customFormat="1" customHeight="1" spans="1:10">
      <c r="A26" s="79"/>
      <c r="B26" s="80"/>
      <c r="C26" s="81"/>
      <c r="D26" s="79"/>
      <c r="E26" s="81"/>
      <c r="F26" s="82">
        <v>5649</v>
      </c>
      <c r="G26" s="77">
        <v>0</v>
      </c>
      <c r="H26" s="78">
        <f>F26+G26</f>
        <v>5649</v>
      </c>
      <c r="I26" s="97"/>
      <c r="J26" s="92"/>
    </row>
    <row r="27" customFormat="1" customHeight="1" spans="1:10">
      <c r="A27" s="79"/>
      <c r="B27" s="80"/>
      <c r="C27" s="81"/>
      <c r="D27" s="79"/>
      <c r="E27" s="81"/>
      <c r="F27" s="82">
        <v>3702.5</v>
      </c>
      <c r="G27" s="77">
        <v>0</v>
      </c>
      <c r="H27" s="78">
        <f>F27+G27</f>
        <v>3702.5</v>
      </c>
      <c r="I27" s="95" t="s">
        <v>34</v>
      </c>
      <c r="J27" s="92"/>
    </row>
    <row r="28" customFormat="1" customHeight="1" spans="1:10">
      <c r="A28" s="79"/>
      <c r="B28" s="80"/>
      <c r="C28" s="81"/>
      <c r="D28" s="79"/>
      <c r="E28" s="81"/>
      <c r="F28" s="82">
        <v>59</v>
      </c>
      <c r="G28" s="77">
        <v>0</v>
      </c>
      <c r="H28" s="78">
        <f>F28+G28</f>
        <v>59</v>
      </c>
      <c r="I28" s="96"/>
      <c r="J28" s="92"/>
    </row>
    <row r="29" customFormat="1" customHeight="1" spans="1:10">
      <c r="A29" s="79"/>
      <c r="B29" s="80"/>
      <c r="C29" s="81"/>
      <c r="D29" s="79"/>
      <c r="E29" s="81"/>
      <c r="F29" s="82">
        <v>837</v>
      </c>
      <c r="G29" s="77">
        <v>0</v>
      </c>
      <c r="H29" s="78">
        <f>F29+G29</f>
        <v>837</v>
      </c>
      <c r="I29" s="97"/>
      <c r="J29" s="92"/>
    </row>
    <row r="30" customFormat="1" customHeight="1" spans="1:10">
      <c r="A30" s="79"/>
      <c r="B30" s="80"/>
      <c r="C30" s="81"/>
      <c r="D30" s="79"/>
      <c r="E30" s="81"/>
      <c r="F30" s="77">
        <v>598</v>
      </c>
      <c r="G30" s="77">
        <v>0</v>
      </c>
      <c r="H30" s="78">
        <f>F30+G30</f>
        <v>598</v>
      </c>
      <c r="I30" s="94" t="s">
        <v>35</v>
      </c>
      <c r="J30" s="92"/>
    </row>
    <row r="31" customFormat="1" customHeight="1" spans="1:10">
      <c r="A31" s="79"/>
      <c r="B31" s="80"/>
      <c r="C31" s="81"/>
      <c r="D31" s="79"/>
      <c r="E31" s="81"/>
      <c r="F31" s="77">
        <v>487</v>
      </c>
      <c r="G31" s="77">
        <v>0</v>
      </c>
      <c r="H31" s="78">
        <f>F31+G31</f>
        <v>487</v>
      </c>
      <c r="I31" s="94" t="s">
        <v>36</v>
      </c>
      <c r="J31" s="92"/>
    </row>
    <row r="32" customFormat="1" customHeight="1" spans="1:10">
      <c r="A32" s="79"/>
      <c r="B32" s="80"/>
      <c r="C32" s="81"/>
      <c r="D32" s="79"/>
      <c r="E32" s="81"/>
      <c r="F32" s="77">
        <v>52</v>
      </c>
      <c r="G32" s="77">
        <v>0</v>
      </c>
      <c r="H32" s="78">
        <f>F32+G32</f>
        <v>52</v>
      </c>
      <c r="I32" s="88" t="s">
        <v>37</v>
      </c>
      <c r="J32" s="92"/>
    </row>
    <row r="33" customFormat="1" customHeight="1" spans="1:10">
      <c r="A33" s="79"/>
      <c r="B33" s="80"/>
      <c r="C33" s="81"/>
      <c r="D33" s="79"/>
      <c r="E33" s="81"/>
      <c r="F33" s="77">
        <v>2388</v>
      </c>
      <c r="G33" s="77">
        <v>0</v>
      </c>
      <c r="H33" s="78">
        <f>F33+G33</f>
        <v>2388</v>
      </c>
      <c r="I33" s="88" t="s">
        <v>38</v>
      </c>
      <c r="J33" s="92"/>
    </row>
    <row r="34" s="52" customFormat="1" customHeight="1" spans="1:10">
      <c r="A34" s="68"/>
      <c r="B34" s="69" t="s">
        <v>39</v>
      </c>
      <c r="C34" s="70">
        <f>SUM(C15)</f>
        <v>15000</v>
      </c>
      <c r="D34" s="70">
        <f t="shared" ref="D34:E34" si="2">SUM(D15)</f>
        <v>1</v>
      </c>
      <c r="E34" s="70">
        <f t="shared" si="2"/>
        <v>15000</v>
      </c>
      <c r="F34" s="70">
        <f>SUM(F15:F33)</f>
        <v>28200.83</v>
      </c>
      <c r="G34" s="70">
        <f>SUM(G15:G33)</f>
        <v>0</v>
      </c>
      <c r="H34" s="70">
        <f>SUM(H15:H33)</f>
        <v>28200.83</v>
      </c>
      <c r="I34" s="89"/>
      <c r="J34" s="98"/>
    </row>
    <row r="35" customHeight="1" spans="1:10">
      <c r="A35" s="63">
        <v>4</v>
      </c>
      <c r="B35" s="64" t="s">
        <v>40</v>
      </c>
      <c r="C35" s="65">
        <v>10000</v>
      </c>
      <c r="D35" s="66">
        <v>1</v>
      </c>
      <c r="E35" s="65">
        <f>C35*D35</f>
        <v>10000</v>
      </c>
      <c r="F35" s="65">
        <v>5110</v>
      </c>
      <c r="G35" s="65">
        <v>0</v>
      </c>
      <c r="H35" s="82">
        <f>F35+G35</f>
        <v>5110</v>
      </c>
      <c r="I35" s="88" t="s">
        <v>41</v>
      </c>
      <c r="J35" s="91" t="s">
        <v>42</v>
      </c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7">
        <f>F36+G36</f>
        <v>0</v>
      </c>
      <c r="J36" s="92"/>
    </row>
    <row r="37" s="52" customFormat="1" customHeight="1" spans="1:10">
      <c r="A37" s="68"/>
      <c r="B37" s="69" t="s">
        <v>43</v>
      </c>
      <c r="C37" s="70">
        <f>SUM(C35)</f>
        <v>10000</v>
      </c>
      <c r="D37" s="70">
        <f t="shared" ref="D37:E37" si="3">SUM(D35)</f>
        <v>1</v>
      </c>
      <c r="E37" s="70">
        <f t="shared" si="3"/>
        <v>10000</v>
      </c>
      <c r="F37" s="70">
        <f>SUM(F35:F36)</f>
        <v>5110</v>
      </c>
      <c r="G37" s="70">
        <f t="shared" ref="G37:H37" si="4">SUM(G35:G36)</f>
        <v>0</v>
      </c>
      <c r="H37" s="70">
        <f t="shared" si="4"/>
        <v>5110</v>
      </c>
      <c r="I37" s="89"/>
      <c r="J37" s="98"/>
    </row>
    <row r="38" customHeight="1" spans="1:10">
      <c r="A38" s="71">
        <v>5</v>
      </c>
      <c r="B38" s="72" t="s">
        <v>44</v>
      </c>
      <c r="C38" s="73">
        <v>10000</v>
      </c>
      <c r="D38" s="71">
        <v>1</v>
      </c>
      <c r="E38" s="73">
        <f>C38*D38</f>
        <v>10000</v>
      </c>
      <c r="F38" s="65">
        <v>436.95</v>
      </c>
      <c r="G38" s="65">
        <v>0</v>
      </c>
      <c r="H38" s="82">
        <f t="shared" ref="H38:H43" si="5">F38+G38</f>
        <v>436.95</v>
      </c>
      <c r="I38" s="88" t="s">
        <v>45</v>
      </c>
      <c r="J38" s="85" t="s">
        <v>46</v>
      </c>
    </row>
    <row r="39" customHeight="1" spans="1:10">
      <c r="A39" s="79"/>
      <c r="B39" s="80"/>
      <c r="C39" s="81"/>
      <c r="D39" s="79"/>
      <c r="E39" s="81"/>
      <c r="F39" s="65">
        <v>348.97</v>
      </c>
      <c r="G39" s="65">
        <v>0</v>
      </c>
      <c r="H39" s="78">
        <f t="shared" si="5"/>
        <v>348.97</v>
      </c>
      <c r="I39" s="88" t="s">
        <v>47</v>
      </c>
      <c r="J39" s="87"/>
    </row>
    <row r="40" customHeight="1" spans="1:10">
      <c r="A40" s="79"/>
      <c r="B40" s="80"/>
      <c r="C40" s="81"/>
      <c r="D40" s="79"/>
      <c r="E40" s="81"/>
      <c r="F40" s="65">
        <v>49</v>
      </c>
      <c r="G40" s="65">
        <v>0</v>
      </c>
      <c r="H40" s="82">
        <f t="shared" si="5"/>
        <v>49</v>
      </c>
      <c r="I40" s="88" t="s">
        <v>48</v>
      </c>
      <c r="J40" s="87"/>
    </row>
    <row r="41" customHeight="1" spans="1:10">
      <c r="A41" s="79"/>
      <c r="B41" s="80"/>
      <c r="C41" s="81"/>
      <c r="D41" s="79"/>
      <c r="E41" s="81"/>
      <c r="F41" s="65">
        <v>383</v>
      </c>
      <c r="G41" s="65">
        <v>0</v>
      </c>
      <c r="H41" s="82">
        <f t="shared" si="5"/>
        <v>383</v>
      </c>
      <c r="I41" s="93" t="s">
        <v>49</v>
      </c>
      <c r="J41" s="87"/>
    </row>
    <row r="42" customHeight="1" spans="1:10">
      <c r="A42" s="79"/>
      <c r="B42" s="80"/>
      <c r="C42" s="81"/>
      <c r="D42" s="79"/>
      <c r="E42" s="81"/>
      <c r="F42" s="65">
        <v>401.24</v>
      </c>
      <c r="G42" s="65">
        <v>0</v>
      </c>
      <c r="H42" s="82">
        <f t="shared" si="5"/>
        <v>401.24</v>
      </c>
      <c r="I42" s="93" t="s">
        <v>50</v>
      </c>
      <c r="J42" s="87"/>
    </row>
    <row r="43" customHeight="1" spans="1:10">
      <c r="A43" s="79"/>
      <c r="B43" s="80"/>
      <c r="C43" s="81"/>
      <c r="D43" s="79"/>
      <c r="E43" s="81"/>
      <c r="F43" s="65">
        <v>33.46</v>
      </c>
      <c r="G43" s="65">
        <v>0</v>
      </c>
      <c r="H43" s="82">
        <f t="shared" si="5"/>
        <v>33.46</v>
      </c>
      <c r="I43" s="93" t="s">
        <v>51</v>
      </c>
      <c r="J43" s="87"/>
    </row>
    <row r="44" s="52" customFormat="1" customHeight="1" spans="1:10">
      <c r="A44" s="68"/>
      <c r="B44" s="69" t="s">
        <v>52</v>
      </c>
      <c r="C44" s="70">
        <f>SUM(C38)</f>
        <v>10000</v>
      </c>
      <c r="D44" s="70">
        <f t="shared" ref="D44:E44" si="6">SUM(D38)</f>
        <v>1</v>
      </c>
      <c r="E44" s="70">
        <f t="shared" si="6"/>
        <v>10000</v>
      </c>
      <c r="F44" s="70">
        <f>SUM(F38:F43)</f>
        <v>1652.62</v>
      </c>
      <c r="G44" s="70">
        <f>SUM(G38:G43)</f>
        <v>0</v>
      </c>
      <c r="H44" s="70">
        <f>SUM(H38:H43)</f>
        <v>1652.62</v>
      </c>
      <c r="I44" s="89"/>
      <c r="J44" s="90"/>
    </row>
    <row r="45" customHeight="1" spans="1:10">
      <c r="A45" s="63">
        <v>6</v>
      </c>
      <c r="B45" s="64" t="s">
        <v>53</v>
      </c>
      <c r="C45" s="65">
        <v>0</v>
      </c>
      <c r="D45" s="66"/>
      <c r="E45" s="65">
        <f>C45*D45</f>
        <v>0</v>
      </c>
      <c r="F45" s="65">
        <v>0</v>
      </c>
      <c r="G45" s="65">
        <v>0</v>
      </c>
      <c r="H45" s="65">
        <f t="shared" ref="H44:H62" si="7">F45+G45</f>
        <v>0</v>
      </c>
      <c r="I45" s="88"/>
      <c r="J45" s="85" t="s">
        <v>54</v>
      </c>
    </row>
    <row r="46" customHeight="1" spans="1:10">
      <c r="A46" s="63"/>
      <c r="B46" s="64"/>
      <c r="C46" s="65"/>
      <c r="D46" s="66"/>
      <c r="E46" s="65"/>
      <c r="F46" s="65">
        <v>0</v>
      </c>
      <c r="G46" s="65">
        <v>0</v>
      </c>
      <c r="H46" s="65">
        <v>9</v>
      </c>
      <c r="I46" s="88"/>
      <c r="J46" s="92"/>
    </row>
    <row r="47" customHeight="1" spans="1:10">
      <c r="A47" s="63"/>
      <c r="B47" s="64"/>
      <c r="C47" s="65"/>
      <c r="D47" s="66"/>
      <c r="E47" s="65"/>
      <c r="F47" s="65">
        <v>0</v>
      </c>
      <c r="G47" s="65">
        <v>0</v>
      </c>
      <c r="H47" s="65">
        <f t="shared" si="7"/>
        <v>0</v>
      </c>
      <c r="I47" s="88"/>
      <c r="J47" s="92"/>
    </row>
    <row r="48" customHeight="1" spans="1:10">
      <c r="A48" s="63"/>
      <c r="B48" s="64"/>
      <c r="C48" s="65"/>
      <c r="D48" s="66"/>
      <c r="E48" s="65"/>
      <c r="F48" s="65">
        <v>0</v>
      </c>
      <c r="G48" s="65">
        <v>0</v>
      </c>
      <c r="H48" s="65">
        <f t="shared" si="7"/>
        <v>0</v>
      </c>
      <c r="I48" s="88"/>
      <c r="J48" s="92"/>
    </row>
    <row r="49" s="52" customFormat="1" customHeight="1" spans="1:10">
      <c r="A49" s="68"/>
      <c r="B49" s="69" t="s">
        <v>55</v>
      </c>
      <c r="C49" s="70">
        <f>SUM(C45)</f>
        <v>0</v>
      </c>
      <c r="D49" s="70">
        <f t="shared" ref="D49:E49" si="8">SUM(D45)</f>
        <v>0</v>
      </c>
      <c r="E49" s="70">
        <f t="shared" si="8"/>
        <v>0</v>
      </c>
      <c r="F49" s="70">
        <f>SUM(F45:F48)</f>
        <v>0</v>
      </c>
      <c r="G49" s="70">
        <f t="shared" ref="G49:H49" si="9">SUM(G45:G48)</f>
        <v>0</v>
      </c>
      <c r="H49" s="70">
        <v>0</v>
      </c>
      <c r="I49" s="89"/>
      <c r="J49" s="98"/>
    </row>
    <row r="50" customHeight="1" spans="1:10">
      <c r="A50" s="63">
        <v>7</v>
      </c>
      <c r="B50" s="64" t="s">
        <v>56</v>
      </c>
      <c r="C50" s="65">
        <v>4000</v>
      </c>
      <c r="D50" s="66">
        <v>1</v>
      </c>
      <c r="E50" s="65">
        <f>C50*D50</f>
        <v>4000</v>
      </c>
      <c r="F50" s="65">
        <v>0</v>
      </c>
      <c r="G50" s="65">
        <v>0</v>
      </c>
      <c r="H50" s="65">
        <f t="shared" si="7"/>
        <v>0</v>
      </c>
      <c r="I50" s="88"/>
      <c r="J50" s="99"/>
    </row>
    <row r="51" customHeight="1" spans="1:10">
      <c r="A51" s="63"/>
      <c r="B51" s="64"/>
      <c r="C51" s="65"/>
      <c r="D51" s="66"/>
      <c r="E51" s="65"/>
      <c r="F51" s="65">
        <v>0</v>
      </c>
      <c r="G51" s="65">
        <v>0</v>
      </c>
      <c r="H51" s="65">
        <f t="shared" si="7"/>
        <v>0</v>
      </c>
      <c r="I51" s="88"/>
      <c r="J51" s="100"/>
    </row>
    <row r="52" customHeight="1" spans="1:10">
      <c r="A52" s="63"/>
      <c r="B52" s="64"/>
      <c r="C52" s="65"/>
      <c r="D52" s="66"/>
      <c r="E52" s="65"/>
      <c r="F52" s="65">
        <v>0</v>
      </c>
      <c r="G52" s="65">
        <v>0</v>
      </c>
      <c r="H52" s="65">
        <f t="shared" si="7"/>
        <v>0</v>
      </c>
      <c r="I52" s="88"/>
      <c r="J52" s="100"/>
    </row>
    <row r="53" customHeight="1" spans="1:10">
      <c r="A53" s="63"/>
      <c r="B53" s="64"/>
      <c r="C53" s="65"/>
      <c r="D53" s="66"/>
      <c r="E53" s="65"/>
      <c r="F53" s="65">
        <v>0</v>
      </c>
      <c r="G53" s="65">
        <v>0</v>
      </c>
      <c r="H53" s="65">
        <f t="shared" si="7"/>
        <v>0</v>
      </c>
      <c r="I53" s="88"/>
      <c r="J53" s="100"/>
    </row>
    <row r="54" s="52" customFormat="1" customHeight="1" spans="1:10">
      <c r="A54" s="68"/>
      <c r="B54" s="69" t="s">
        <v>57</v>
      </c>
      <c r="C54" s="70">
        <f>SUM(C50)</f>
        <v>4000</v>
      </c>
      <c r="D54" s="70">
        <f t="shared" ref="D54:E54" si="10">SUM(D50)</f>
        <v>1</v>
      </c>
      <c r="E54" s="70">
        <f t="shared" si="10"/>
        <v>4000</v>
      </c>
      <c r="F54" s="70">
        <f>SUM(F50:F53)</f>
        <v>0</v>
      </c>
      <c r="G54" s="70">
        <f t="shared" ref="G54:H54" si="11">SUM(G50:G53)</f>
        <v>0</v>
      </c>
      <c r="H54" s="70">
        <f t="shared" si="11"/>
        <v>0</v>
      </c>
      <c r="I54" s="89"/>
      <c r="J54" s="101"/>
    </row>
    <row r="55" customHeight="1" spans="1:10">
      <c r="A55" s="63">
        <v>8</v>
      </c>
      <c r="B55" s="64" t="s">
        <v>58</v>
      </c>
      <c r="C55" s="65">
        <v>0</v>
      </c>
      <c r="D55" s="66"/>
      <c r="E55" s="65">
        <f>C55*D55</f>
        <v>0</v>
      </c>
      <c r="F55" s="65">
        <v>0</v>
      </c>
      <c r="G55" s="65">
        <v>0</v>
      </c>
      <c r="H55" s="65">
        <f t="shared" si="7"/>
        <v>0</v>
      </c>
      <c r="I55" s="88"/>
      <c r="J55" s="91" t="s">
        <v>59</v>
      </c>
    </row>
    <row r="56" customHeight="1" spans="1:10">
      <c r="A56" s="63"/>
      <c r="B56" s="64"/>
      <c r="C56" s="65"/>
      <c r="D56" s="66"/>
      <c r="E56" s="65"/>
      <c r="F56" s="65">
        <v>0</v>
      </c>
      <c r="G56" s="65">
        <v>0</v>
      </c>
      <c r="H56" s="65">
        <f t="shared" si="7"/>
        <v>0</v>
      </c>
      <c r="I56" s="88"/>
      <c r="J56" s="92"/>
    </row>
    <row r="57" s="52" customFormat="1" customHeight="1" spans="1:10">
      <c r="A57" s="68"/>
      <c r="B57" s="69" t="s">
        <v>60</v>
      </c>
      <c r="C57" s="70">
        <f>SUM(C55)</f>
        <v>0</v>
      </c>
      <c r="D57" s="70">
        <f t="shared" ref="D57:E57" si="12">SUM(D55)</f>
        <v>0</v>
      </c>
      <c r="E57" s="70">
        <f t="shared" si="12"/>
        <v>0</v>
      </c>
      <c r="F57" s="70">
        <f>SUM(F55:F56)</f>
        <v>0</v>
      </c>
      <c r="G57" s="70">
        <f t="shared" ref="G57:H57" si="13">SUM(G55:G56)</f>
        <v>0</v>
      </c>
      <c r="H57" s="70">
        <f t="shared" si="13"/>
        <v>0</v>
      </c>
      <c r="I57" s="89"/>
      <c r="J57" s="98"/>
    </row>
    <row r="58" customHeight="1" spans="1:10">
      <c r="A58" s="63">
        <v>9</v>
      </c>
      <c r="B58" s="64" t="s">
        <v>61</v>
      </c>
      <c r="C58" s="65">
        <v>0</v>
      </c>
      <c r="D58" s="66"/>
      <c r="E58" s="65">
        <f>C58*D58</f>
        <v>0</v>
      </c>
      <c r="F58" s="65">
        <v>0</v>
      </c>
      <c r="G58" s="65">
        <v>0</v>
      </c>
      <c r="H58" s="65">
        <f t="shared" si="7"/>
        <v>0</v>
      </c>
      <c r="I58" s="88"/>
      <c r="J58" s="85" t="s">
        <v>62</v>
      </c>
    </row>
    <row r="59" customHeight="1" spans="1:10">
      <c r="A59" s="63"/>
      <c r="B59" s="64"/>
      <c r="C59" s="65"/>
      <c r="D59" s="66"/>
      <c r="E59" s="65"/>
      <c r="F59" s="65">
        <v>0</v>
      </c>
      <c r="G59" s="65">
        <v>0</v>
      </c>
      <c r="H59" s="65">
        <f t="shared" si="7"/>
        <v>0</v>
      </c>
      <c r="I59" s="88"/>
      <c r="J59" s="87"/>
    </row>
    <row r="60" customHeight="1" spans="1:10">
      <c r="A60" s="63"/>
      <c r="B60" s="64"/>
      <c r="C60" s="65"/>
      <c r="D60" s="66"/>
      <c r="E60" s="65"/>
      <c r="F60" s="65">
        <v>0</v>
      </c>
      <c r="G60" s="65">
        <v>0</v>
      </c>
      <c r="H60" s="65">
        <f t="shared" si="7"/>
        <v>0</v>
      </c>
      <c r="I60" s="88"/>
      <c r="J60" s="87"/>
    </row>
    <row r="61" s="52" customFormat="1" customHeight="1" spans="1:10">
      <c r="A61" s="68"/>
      <c r="B61" s="69" t="s">
        <v>63</v>
      </c>
      <c r="C61" s="70">
        <f>SUM(C58)</f>
        <v>0</v>
      </c>
      <c r="D61" s="70">
        <f t="shared" ref="D61:E61" si="14">SUM(D58)</f>
        <v>0</v>
      </c>
      <c r="E61" s="70">
        <f t="shared" si="14"/>
        <v>0</v>
      </c>
      <c r="F61" s="70">
        <f>SUM(F58:F60)</f>
        <v>0</v>
      </c>
      <c r="G61" s="70">
        <f t="shared" ref="G61:H61" si="15">SUM(G58:G60)</f>
        <v>0</v>
      </c>
      <c r="H61" s="70">
        <f t="shared" si="15"/>
        <v>0</v>
      </c>
      <c r="I61" s="89"/>
      <c r="J61" s="90"/>
    </row>
    <row r="62" customHeight="1" spans="1:10">
      <c r="A62" s="71">
        <v>10</v>
      </c>
      <c r="B62" s="64" t="s">
        <v>64</v>
      </c>
      <c r="C62" s="65">
        <v>0</v>
      </c>
      <c r="D62" s="66"/>
      <c r="E62" s="65">
        <f>C62*D62</f>
        <v>0</v>
      </c>
      <c r="F62" s="65">
        <v>0</v>
      </c>
      <c r="G62" s="65">
        <v>0</v>
      </c>
      <c r="H62" s="65">
        <f t="shared" si="7"/>
        <v>0</v>
      </c>
      <c r="I62" s="88"/>
      <c r="J62" s="99"/>
    </row>
    <row r="63" customHeight="1" spans="1:10">
      <c r="A63" s="79"/>
      <c r="B63" s="64"/>
      <c r="C63" s="65"/>
      <c r="D63" s="66"/>
      <c r="E63" s="65"/>
      <c r="F63" s="65">
        <v>0</v>
      </c>
      <c r="G63" s="65">
        <v>0</v>
      </c>
      <c r="H63" s="65">
        <f t="shared" ref="H63:H68" si="16">F63+G63</f>
        <v>0</v>
      </c>
      <c r="I63" s="88"/>
      <c r="J63" s="100"/>
    </row>
    <row r="64" customHeight="1" spans="1:10">
      <c r="A64" s="79"/>
      <c r="B64" s="64"/>
      <c r="C64" s="65"/>
      <c r="D64" s="66"/>
      <c r="E64" s="65"/>
      <c r="F64" s="65">
        <v>0</v>
      </c>
      <c r="G64" s="65">
        <v>0</v>
      </c>
      <c r="H64" s="65">
        <f t="shared" si="16"/>
        <v>0</v>
      </c>
      <c r="I64" s="88"/>
      <c r="J64" s="100"/>
    </row>
    <row r="65" customHeight="1" spans="1:10">
      <c r="A65" s="79"/>
      <c r="B65" s="64"/>
      <c r="C65" s="65"/>
      <c r="D65" s="66"/>
      <c r="E65" s="65"/>
      <c r="F65" s="65">
        <v>0</v>
      </c>
      <c r="G65" s="65">
        <v>0</v>
      </c>
      <c r="H65" s="65">
        <f t="shared" si="16"/>
        <v>0</v>
      </c>
      <c r="I65" s="88"/>
      <c r="J65" s="100"/>
    </row>
    <row r="66" customHeight="1" spans="1:10">
      <c r="A66" s="79"/>
      <c r="B66" s="64"/>
      <c r="C66" s="65"/>
      <c r="D66" s="66"/>
      <c r="E66" s="65"/>
      <c r="F66" s="65">
        <v>0</v>
      </c>
      <c r="G66" s="65">
        <v>0</v>
      </c>
      <c r="H66" s="65">
        <f t="shared" si="16"/>
        <v>0</v>
      </c>
      <c r="I66" s="88"/>
      <c r="J66" s="100"/>
    </row>
    <row r="67" customHeight="1" spans="1:10">
      <c r="A67" s="79"/>
      <c r="B67" s="64"/>
      <c r="C67" s="65"/>
      <c r="D67" s="66"/>
      <c r="E67" s="65"/>
      <c r="F67" s="65">
        <v>0</v>
      </c>
      <c r="G67" s="65">
        <v>0</v>
      </c>
      <c r="H67" s="65">
        <f t="shared" si="16"/>
        <v>0</v>
      </c>
      <c r="I67" s="88"/>
      <c r="J67" s="100"/>
    </row>
    <row r="68" customHeight="1" spans="1:10">
      <c r="A68" s="74"/>
      <c r="B68" s="64"/>
      <c r="C68" s="65"/>
      <c r="D68" s="66"/>
      <c r="E68" s="65"/>
      <c r="F68" s="65">
        <v>0</v>
      </c>
      <c r="G68" s="65">
        <v>0</v>
      </c>
      <c r="H68" s="65">
        <f t="shared" si="16"/>
        <v>0</v>
      </c>
      <c r="I68" s="88"/>
      <c r="J68" s="100"/>
    </row>
    <row r="69" s="52" customFormat="1" customHeight="1" spans="1:10">
      <c r="A69" s="68"/>
      <c r="B69" s="69" t="s">
        <v>65</v>
      </c>
      <c r="C69" s="70">
        <f>SUM(C62)</f>
        <v>0</v>
      </c>
      <c r="D69" s="70">
        <f t="shared" ref="D69:E69" si="17">SUM(D62)</f>
        <v>0</v>
      </c>
      <c r="E69" s="70">
        <f t="shared" si="17"/>
        <v>0</v>
      </c>
      <c r="F69" s="70">
        <f>SUM(F62:F68)</f>
        <v>0</v>
      </c>
      <c r="G69" s="70">
        <f t="shared" ref="G69:H69" si="18">SUM(G62:G68)</f>
        <v>0</v>
      </c>
      <c r="H69" s="70">
        <f t="shared" si="18"/>
        <v>0</v>
      </c>
      <c r="I69" s="89"/>
      <c r="J69" s="101"/>
    </row>
    <row r="70" customHeight="1" spans="1:10">
      <c r="A70" s="68"/>
      <c r="B70" s="69" t="s">
        <v>66</v>
      </c>
      <c r="C70" s="70">
        <f>SUM(C69,C61,C57,C54,C49,C44,C37,C34,C14,C11)</f>
        <v>40000</v>
      </c>
      <c r="D70" s="70">
        <f t="shared" ref="D70:H70" si="19">SUM(D69,D61,D57,D54,D49,D44,D37,D34,D14,D11)</f>
        <v>5</v>
      </c>
      <c r="E70" s="70">
        <f t="shared" si="19"/>
        <v>40000</v>
      </c>
      <c r="F70" s="70">
        <f t="shared" si="19"/>
        <v>34972.45</v>
      </c>
      <c r="G70" s="70">
        <f t="shared" si="19"/>
        <v>0</v>
      </c>
      <c r="H70" s="70">
        <f t="shared" si="19"/>
        <v>34972.45</v>
      </c>
      <c r="I70" s="89"/>
      <c r="J70" s="110"/>
    </row>
    <row r="74" customHeight="1" spans="1:9">
      <c r="A74" s="102" t="s">
        <v>67</v>
      </c>
      <c r="B74" s="103"/>
      <c r="C74" s="104" t="s">
        <v>68</v>
      </c>
      <c r="D74" s="104"/>
      <c r="E74" s="104" t="s">
        <v>69</v>
      </c>
      <c r="F74" s="104"/>
      <c r="G74" s="104" t="s">
        <v>70</v>
      </c>
      <c r="H74" s="104"/>
      <c r="I74" s="111" t="s">
        <v>71</v>
      </c>
    </row>
    <row r="75" customHeight="1" spans="1:9">
      <c r="A75" s="105">
        <f>E70</f>
        <v>40000</v>
      </c>
      <c r="B75" s="106"/>
      <c r="C75" s="106">
        <f>H70</f>
        <v>34972.45</v>
      </c>
      <c r="D75" s="106"/>
      <c r="E75" s="106">
        <f>F70</f>
        <v>34972.45</v>
      </c>
      <c r="F75" s="106"/>
      <c r="G75" s="106">
        <f>G70</f>
        <v>0</v>
      </c>
      <c r="H75" s="106"/>
      <c r="I75" s="112">
        <f>A75-C75</f>
        <v>5027.55</v>
      </c>
    </row>
    <row r="77" customHeight="1" spans="1:9">
      <c r="A77" s="107" t="s">
        <v>72</v>
      </c>
      <c r="B77" s="108"/>
      <c r="C77" s="109" t="s">
        <v>73</v>
      </c>
      <c r="D77" s="107"/>
      <c r="E77" s="107" t="s">
        <v>74</v>
      </c>
      <c r="F77" s="107"/>
      <c r="G77" s="107" t="s">
        <v>75</v>
      </c>
      <c r="H77" s="107"/>
      <c r="I77" s="108"/>
    </row>
  </sheetData>
  <mergeCells count="78">
    <mergeCell ref="C2:H2"/>
    <mergeCell ref="C6:E6"/>
    <mergeCell ref="F6:I6"/>
    <mergeCell ref="A74:B74"/>
    <mergeCell ref="C74:D74"/>
    <mergeCell ref="E74:F74"/>
    <mergeCell ref="G74:H74"/>
    <mergeCell ref="A75:B75"/>
    <mergeCell ref="C75:D75"/>
    <mergeCell ref="E75:F75"/>
    <mergeCell ref="G75:H75"/>
    <mergeCell ref="A6:A7"/>
    <mergeCell ref="A8:A10"/>
    <mergeCell ref="A12:A13"/>
    <mergeCell ref="A15:A33"/>
    <mergeCell ref="A35:A36"/>
    <mergeCell ref="A38:A43"/>
    <mergeCell ref="A45:A48"/>
    <mergeCell ref="A50:A53"/>
    <mergeCell ref="A55:A56"/>
    <mergeCell ref="A58:A60"/>
    <mergeCell ref="A62:A68"/>
    <mergeCell ref="B6:B7"/>
    <mergeCell ref="B8:B10"/>
    <mergeCell ref="B12:B13"/>
    <mergeCell ref="B15:B33"/>
    <mergeCell ref="B35:B36"/>
    <mergeCell ref="B38:B43"/>
    <mergeCell ref="B45:B48"/>
    <mergeCell ref="B50:B53"/>
    <mergeCell ref="B55:B56"/>
    <mergeCell ref="B58:B60"/>
    <mergeCell ref="B62:B68"/>
    <mergeCell ref="C8:C10"/>
    <mergeCell ref="C12:C13"/>
    <mergeCell ref="C15:C33"/>
    <mergeCell ref="C35:C36"/>
    <mergeCell ref="C38:C43"/>
    <mergeCell ref="C45:C48"/>
    <mergeCell ref="C50:C53"/>
    <mergeCell ref="C55:C56"/>
    <mergeCell ref="C58:C60"/>
    <mergeCell ref="C62:C68"/>
    <mergeCell ref="D8:D10"/>
    <mergeCell ref="D12:D13"/>
    <mergeCell ref="D15:D33"/>
    <mergeCell ref="D35:D36"/>
    <mergeCell ref="D38:D43"/>
    <mergeCell ref="D45:D48"/>
    <mergeCell ref="D50:D53"/>
    <mergeCell ref="D55:D56"/>
    <mergeCell ref="D58:D60"/>
    <mergeCell ref="D62:D68"/>
    <mergeCell ref="E8:E10"/>
    <mergeCell ref="E12:E13"/>
    <mergeCell ref="E15:E33"/>
    <mergeCell ref="E35:E36"/>
    <mergeCell ref="E38:E43"/>
    <mergeCell ref="E45:E48"/>
    <mergeCell ref="E50:E53"/>
    <mergeCell ref="E55:E56"/>
    <mergeCell ref="E58:E60"/>
    <mergeCell ref="E62:E68"/>
    <mergeCell ref="I24:I26"/>
    <mergeCell ref="I27:I29"/>
    <mergeCell ref="J4:J5"/>
    <mergeCell ref="J6:J7"/>
    <mergeCell ref="J8:J11"/>
    <mergeCell ref="J12:J14"/>
    <mergeCell ref="J15:J34"/>
    <mergeCell ref="J35:J37"/>
    <mergeCell ref="J38:J44"/>
    <mergeCell ref="J45:J49"/>
    <mergeCell ref="J50:J54"/>
    <mergeCell ref="J55:J57"/>
    <mergeCell ref="J58:J61"/>
    <mergeCell ref="J62:J69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L11" sqref="L1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76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77</v>
      </c>
      <c r="E5" s="6"/>
      <c r="F5" s="7" t="s">
        <v>78</v>
      </c>
      <c r="G5" s="7"/>
      <c r="H5" s="6" t="s">
        <v>79</v>
      </c>
      <c r="I5" s="5"/>
      <c r="J5" s="7" t="s">
        <v>80</v>
      </c>
      <c r="K5" s="37"/>
    </row>
    <row r="6" ht="20.1" customHeight="1" spans="2:11">
      <c r="B6" s="8"/>
      <c r="C6" s="9"/>
      <c r="D6" s="10" t="s">
        <v>81</v>
      </c>
      <c r="E6" s="10"/>
      <c r="F6" s="11"/>
      <c r="G6" s="11"/>
      <c r="H6" s="10" t="s">
        <v>82</v>
      </c>
      <c r="I6" s="9"/>
      <c r="J6" s="11" t="s">
        <v>83</v>
      </c>
      <c r="K6" s="38"/>
    </row>
    <row r="7" ht="20.1" customHeight="1" spans="2:11">
      <c r="B7" s="8"/>
      <c r="C7" s="9"/>
      <c r="D7" s="10" t="s">
        <v>84</v>
      </c>
      <c r="E7" s="10"/>
      <c r="F7" s="11"/>
      <c r="G7" s="11"/>
      <c r="H7" s="10" t="s">
        <v>85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86</v>
      </c>
      <c r="I8" s="40"/>
      <c r="J8" s="15" t="s">
        <v>87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88</v>
      </c>
      <c r="E10" s="19" t="s">
        <v>89</v>
      </c>
      <c r="F10" s="20"/>
      <c r="G10" s="21" t="s">
        <v>90</v>
      </c>
      <c r="H10" s="20" t="s">
        <v>91</v>
      </c>
      <c r="I10" s="19" t="s">
        <v>92</v>
      </c>
      <c r="J10" s="20"/>
      <c r="K10" s="21" t="s">
        <v>93</v>
      </c>
    </row>
    <row r="11" ht="20.1" customHeight="1" spans="2:11">
      <c r="B11" s="22">
        <v>1</v>
      </c>
      <c r="C11" s="23"/>
      <c r="D11" s="24" t="s">
        <v>94</v>
      </c>
      <c r="E11" s="22" t="s">
        <v>95</v>
      </c>
      <c r="F11" s="23"/>
      <c r="G11" s="25">
        <v>0</v>
      </c>
      <c r="H11" s="25"/>
      <c r="I11" s="42"/>
      <c r="J11" s="43"/>
      <c r="K11" s="44" t="s">
        <v>96</v>
      </c>
    </row>
    <row r="12" ht="20.1" customHeight="1" spans="2:11">
      <c r="B12" s="22">
        <v>2</v>
      </c>
      <c r="C12" s="23"/>
      <c r="D12" s="26"/>
      <c r="E12" s="27" t="s">
        <v>97</v>
      </c>
      <c r="F12" s="27"/>
      <c r="G12" s="25">
        <v>0</v>
      </c>
      <c r="H12" s="25"/>
      <c r="I12" s="42"/>
      <c r="J12" s="43"/>
      <c r="K12" s="45"/>
    </row>
    <row r="13" ht="20.1" customHeight="1" spans="2:11">
      <c r="B13" s="22">
        <v>3</v>
      </c>
      <c r="C13" s="23"/>
      <c r="D13" s="26"/>
      <c r="E13" s="22" t="s">
        <v>98</v>
      </c>
      <c r="F13" s="23"/>
      <c r="G13" s="25">
        <v>0</v>
      </c>
      <c r="H13" s="25"/>
      <c r="I13" s="42"/>
      <c r="J13" s="43"/>
      <c r="K13" s="44" t="s">
        <v>99</v>
      </c>
    </row>
    <row r="14" ht="20.1" customHeight="1" spans="2:11">
      <c r="B14" s="28">
        <v>4</v>
      </c>
      <c r="C14" s="29"/>
      <c r="D14" s="26"/>
      <c r="E14" s="28" t="s">
        <v>100</v>
      </c>
      <c r="F14" s="29"/>
      <c r="G14" s="25">
        <v>0</v>
      </c>
      <c r="H14" s="25"/>
      <c r="I14" s="42"/>
      <c r="J14" s="43"/>
      <c r="K14" s="44" t="s">
        <v>99</v>
      </c>
    </row>
    <row r="15" ht="20.1" customHeight="1" spans="2:11">
      <c r="B15" s="22">
        <v>5</v>
      </c>
      <c r="C15" s="23"/>
      <c r="D15" s="24" t="s">
        <v>64</v>
      </c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30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66</v>
      </c>
      <c r="C18" s="31"/>
      <c r="D18" s="31"/>
      <c r="E18" s="31"/>
      <c r="F18" s="20"/>
      <c r="G18" s="32">
        <f>SUM(G11:G17)</f>
        <v>0</v>
      </c>
      <c r="H18" s="32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9"/>
      <c r="K19" s="16"/>
    </row>
    <row r="20" ht="20.1" customHeight="1" spans="2:11">
      <c r="B20" s="21" t="s">
        <v>91</v>
      </c>
      <c r="C20" s="21"/>
      <c r="D20" s="21"/>
      <c r="E20" s="21"/>
      <c r="F20" s="21"/>
      <c r="G20" s="21" t="s">
        <v>101</v>
      </c>
      <c r="H20" s="21"/>
      <c r="I20" s="21"/>
      <c r="J20" s="21"/>
      <c r="K20" s="21" t="s">
        <v>102</v>
      </c>
    </row>
    <row r="21" ht="20.1" customHeight="1" spans="2:11">
      <c r="B21" s="33">
        <f>H18</f>
        <v>0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0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103</v>
      </c>
      <c r="C23" s="16"/>
      <c r="D23" s="16"/>
      <c r="E23" s="16"/>
      <c r="F23" s="16" t="s">
        <v>73</v>
      </c>
      <c r="G23" s="16" t="s">
        <v>104</v>
      </c>
      <c r="H23" s="16"/>
      <c r="I23" s="16"/>
      <c r="J23" s="16" t="s">
        <v>75</v>
      </c>
      <c r="K23" s="16"/>
    </row>
    <row r="26" ht="18.75" spans="1:11">
      <c r="A26" s="2" t="s">
        <v>105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77</v>
      </c>
      <c r="E28" s="6"/>
      <c r="F28" s="7" t="str">
        <f>F5</f>
        <v>王凤雨</v>
      </c>
      <c r="G28" s="7"/>
      <c r="H28" s="6" t="s">
        <v>79</v>
      </c>
      <c r="I28" s="5"/>
      <c r="J28" s="7" t="str">
        <f>J5</f>
        <v>助理</v>
      </c>
      <c r="K28" s="37"/>
    </row>
    <row r="29" ht="20.1" customHeight="1" spans="2:11">
      <c r="B29" s="8"/>
      <c r="C29" s="9"/>
      <c r="D29" s="10" t="s">
        <v>81</v>
      </c>
      <c r="E29" s="10"/>
      <c r="F29" s="11">
        <f>F6</f>
        <v>0</v>
      </c>
      <c r="G29" s="11"/>
      <c r="H29" s="10" t="s">
        <v>82</v>
      </c>
      <c r="I29" s="9"/>
      <c r="J29" s="11" t="str">
        <f>J6</f>
        <v>企划活动部</v>
      </c>
      <c r="K29" s="38"/>
    </row>
    <row r="30" ht="20.1" customHeight="1" spans="2:11">
      <c r="B30" s="8"/>
      <c r="C30" s="9"/>
      <c r="D30" s="10" t="s">
        <v>84</v>
      </c>
      <c r="E30" s="10"/>
      <c r="F30" s="11">
        <f>F7</f>
        <v>0</v>
      </c>
      <c r="G30" s="11"/>
      <c r="H30" s="10" t="s">
        <v>85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86</v>
      </c>
      <c r="I31" s="40"/>
      <c r="J31" s="15" t="str">
        <f>J8</f>
        <v>HMZA-180715-QSK683</v>
      </c>
      <c r="K31" s="41"/>
    </row>
    <row r="32" ht="20.1" customHeight="1"/>
    <row r="33" ht="20.1" customHeight="1" spans="2:11">
      <c r="B33" s="27"/>
      <c r="C33" s="27"/>
      <c r="D33" s="34" t="s">
        <v>106</v>
      </c>
      <c r="E33" s="27" t="s">
        <v>107</v>
      </c>
      <c r="F33" s="27"/>
      <c r="G33" s="25" t="s">
        <v>108</v>
      </c>
      <c r="H33" s="25" t="s">
        <v>109</v>
      </c>
      <c r="I33" s="25" t="s">
        <v>66</v>
      </c>
      <c r="J33" s="25"/>
      <c r="K33" s="51" t="s">
        <v>93</v>
      </c>
    </row>
    <row r="34" ht="20.1" customHeight="1" spans="2:11">
      <c r="B34" s="27">
        <v>1</v>
      </c>
      <c r="C34" s="27"/>
      <c r="D34" s="35"/>
      <c r="E34" s="27"/>
      <c r="F34" s="27"/>
      <c r="G34" s="25">
        <v>0</v>
      </c>
      <c r="H34" s="25">
        <v>0</v>
      </c>
      <c r="I34" s="42">
        <f>G34*H34</f>
        <v>0</v>
      </c>
      <c r="J34" s="43"/>
      <c r="K34" s="45"/>
    </row>
    <row r="35" ht="20.1" customHeight="1" spans="2:11">
      <c r="B35" s="27">
        <v>2</v>
      </c>
      <c r="C35" s="27"/>
      <c r="D35" s="35"/>
      <c r="E35" s="27"/>
      <c r="F35" s="27"/>
      <c r="G35" s="25">
        <v>0</v>
      </c>
      <c r="H35" s="25">
        <v>0</v>
      </c>
      <c r="I35" s="42">
        <f t="shared" ref="I35:I36" si="0">G35*H35</f>
        <v>0</v>
      </c>
      <c r="J35" s="43"/>
      <c r="K35" s="45"/>
    </row>
    <row r="36" ht="20.1" customHeight="1" spans="2:11">
      <c r="B36" s="27">
        <v>3</v>
      </c>
      <c r="C36" s="27"/>
      <c r="D36" s="35"/>
      <c r="E36" s="27"/>
      <c r="F36" s="27"/>
      <c r="G36" s="25">
        <v>0</v>
      </c>
      <c r="H36" s="25">
        <v>0</v>
      </c>
      <c r="I36" s="42">
        <f t="shared" si="0"/>
        <v>0</v>
      </c>
      <c r="J36" s="43"/>
      <c r="K36" s="45"/>
    </row>
    <row r="37" ht="20.1" customHeight="1" spans="2:11">
      <c r="B37" s="19" t="s">
        <v>66</v>
      </c>
      <c r="C37" s="31"/>
      <c r="D37" s="31"/>
      <c r="E37" s="31"/>
      <c r="F37" s="20"/>
      <c r="G37" s="32"/>
      <c r="H37" s="32">
        <f>SUM(H34:H36)</f>
        <v>0</v>
      </c>
      <c r="I37" s="46">
        <f>SUM(I34:J36)</f>
        <v>0</v>
      </c>
      <c r="J37" s="47"/>
      <c r="K37" s="48"/>
    </row>
    <row r="38" ht="20.1" customHeight="1" spans="2:11">
      <c r="B38" s="16" t="s">
        <v>103</v>
      </c>
      <c r="C38" s="16"/>
      <c r="D38" s="16"/>
      <c r="E38" s="16"/>
      <c r="F38" s="16" t="s">
        <v>73</v>
      </c>
      <c r="G38" s="16" t="s">
        <v>104</v>
      </c>
      <c r="H38" s="16"/>
      <c r="I38" s="16"/>
      <c r="J38" s="16" t="s">
        <v>75</v>
      </c>
      <c r="K38" s="16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2018-08-18T15:16:41Z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