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740" tabRatio="755"/>
  </bookViews>
  <sheets>
    <sheet name="经销商工作探讨会" sheetId="2" r:id="rId1"/>
  </sheets>
  <calcPr calcId="144525"/>
</workbook>
</file>

<file path=xl/sharedStrings.xml><?xml version="1.0" encoding="utf-8"?>
<sst xmlns="http://schemas.openxmlformats.org/spreadsheetml/2006/main" count="122" uniqueCount="77">
  <si>
    <t>供应商</t>
  </si>
  <si>
    <t>康辉集团北京国际会议展览有限公司</t>
  </si>
  <si>
    <t>项目名称 / Project:</t>
  </si>
  <si>
    <t>2020雪佛兰五区经销商年终工作研调会
/2020 Budget application for distributor seminar of Chevrolet R5</t>
  </si>
  <si>
    <t>时间 / Date:</t>
  </si>
  <si>
    <t>以会议通知为准</t>
  </si>
  <si>
    <t>地点 / Location:</t>
  </si>
  <si>
    <t>陕西西安 / Xian, Shanxi</t>
  </si>
  <si>
    <t>酒店 / Holtel:</t>
  </si>
  <si>
    <t>西安蓝海风万怡酒店 
/Courtyard by Marriott Xian North Xi'an</t>
  </si>
  <si>
    <t>数量 Qty.</t>
  </si>
  <si>
    <t>NO.</t>
  </si>
  <si>
    <t>单位/Unit</t>
  </si>
  <si>
    <t>单价</t>
  </si>
  <si>
    <t>小计</t>
  </si>
  <si>
    <t>住房
/Hotel Rooms</t>
  </si>
  <si>
    <t>大床房 King bed room</t>
  </si>
  <si>
    <t>次 / ea</t>
  </si>
  <si>
    <t>天 / Day</t>
  </si>
  <si>
    <t>含双早/ with breakfast</t>
  </si>
  <si>
    <t>双床房 Double-bed room</t>
  </si>
  <si>
    <t>含双早 /with breakfast</t>
  </si>
  <si>
    <t>住宿费用合计 /Total cost for Hotel Rooms</t>
  </si>
  <si>
    <t>房费自付不计入总价</t>
  </si>
  <si>
    <t>会场
/Venue</t>
  </si>
  <si>
    <t>上午半天全体大会
/ Plenary meeting</t>
  </si>
  <si>
    <t>下午分会场1
/Branch meeting 1</t>
  </si>
  <si>
    <t>80㎡，含3000以上流明投影
/Desk for 30 persons, with &gt;3000 Lumen projection</t>
  </si>
  <si>
    <t>下午分会场2
/Branch meeting 2</t>
  </si>
  <si>
    <t>下午分会场2
/Branch meeting 3</t>
  </si>
  <si>
    <t>会场费用合计 /Total cost for venue</t>
  </si>
  <si>
    <t>物料
/Material</t>
  </si>
  <si>
    <t>签到背板
/ Sign in board</t>
  </si>
  <si>
    <t>平方米 / sq.m</t>
  </si>
  <si>
    <t>桁架+无缝黑底宝丽布5*3m
/truss + Seamless black background polaroid cloth 5*3m</t>
  </si>
  <si>
    <t>易拉宝 
/Roll ip banner</t>
  </si>
  <si>
    <t>个/ ea</t>
  </si>
  <si>
    <t>0.8mx2m</t>
  </si>
  <si>
    <t>讲台LOGO板
/The podium LOGO plate</t>
  </si>
  <si>
    <t>0.8mx1.2m,KT board</t>
  </si>
  <si>
    <t>新年礼品</t>
  </si>
  <si>
    <t>人 / ea</t>
  </si>
  <si>
    <t>H5报名会务系统</t>
  </si>
  <si>
    <t>张 / Piece</t>
  </si>
  <si>
    <t>物料费用合计 /Total cost for material</t>
  </si>
  <si>
    <t>餐饮
/Food &amp; drinking</t>
  </si>
  <si>
    <t>自助午餐
/lunch buffet</t>
  </si>
  <si>
    <t>数量为预估，具体数量以最终参会人数为准</t>
  </si>
  <si>
    <t>桌餐晚宴
/Table dinner</t>
  </si>
  <si>
    <t>桌 / table</t>
  </si>
  <si>
    <t>软饮采买
/Soft drink  purchase</t>
  </si>
  <si>
    <t>晚宴使用
/Used at dinner on the 14th</t>
  </si>
  <si>
    <t>餐饮费用合计 /Total cost for food &amp; drinking</t>
  </si>
  <si>
    <t>音频视频设备
/Audio Video</t>
  </si>
  <si>
    <t>大会场LED屏幕
/meeting LED screen</t>
  </si>
  <si>
    <t>P3LED屏幕 搭建</t>
  </si>
  <si>
    <t>音控设套
/Programmable set</t>
  </si>
  <si>
    <t>套 / set</t>
  </si>
  <si>
    <t>满足600平会场安排
/the venue, meeting the estimated 600 square meters of venue use</t>
  </si>
  <si>
    <t>话筒
/microphone</t>
  </si>
  <si>
    <t>视频控台
/Video control</t>
  </si>
  <si>
    <t>搭建人工
/Artificial cost</t>
  </si>
  <si>
    <t>搭建运费
/Transportation costs</t>
  </si>
  <si>
    <t>AV费用合计 /Total cost for AV</t>
  </si>
  <si>
    <t>摄影摄像
/Photography</t>
  </si>
  <si>
    <t>摄影
Photography</t>
  </si>
  <si>
    <t>全天摄影，工作时间8:00-18:00，超时按实际结算
/Photography，working hours:8:00-18:00, timeout charge seperately.</t>
  </si>
  <si>
    <t>摄影摄像费用合计 /Total cost for photography</t>
  </si>
  <si>
    <t>执行人员
/Executive staff</t>
  </si>
  <si>
    <t>执行人员费用 / Working fee</t>
  </si>
  <si>
    <t>执行人员交通费 / Traffic</t>
  </si>
  <si>
    <t>往返、含市内交通 / Round trip, including local traffic.</t>
  </si>
  <si>
    <t>执行人员餐饮住宿费/ Meals &amp; hotels</t>
  </si>
  <si>
    <t>执行费用合计 /Total cost for executive staff</t>
  </si>
  <si>
    <t>合计 /Grand total</t>
  </si>
  <si>
    <t>服务费10%</t>
  </si>
  <si>
    <t>含服务费总价</t>
  </si>
</sst>
</file>

<file path=xl/styles.xml><?xml version="1.0" encoding="utf-8"?>
<styleSheet xmlns="http://schemas.openxmlformats.org/spreadsheetml/2006/main">
  <numFmts count="7">
    <numFmt numFmtId="7" formatCode="&quot;￥&quot;#,##0.00;&quot;￥&quot;\-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_);[Red]\(\¥#,##0.00\)"/>
    <numFmt numFmtId="177" formatCode="0_ "/>
  </numFmts>
  <fonts count="29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color indexed="8"/>
      <name val="微软雅黑"/>
      <charset val="134"/>
    </font>
    <font>
      <sz val="10"/>
      <color rgb="FFFF0000"/>
      <name val="微软雅黑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25" borderId="15" applyNumberFormat="0" applyAlignment="0" applyProtection="0">
      <alignment vertical="center"/>
    </xf>
    <xf numFmtId="0" fontId="24" fillId="25" borderId="13" applyNumberFormat="0" applyAlignment="0" applyProtection="0">
      <alignment vertical="center"/>
    </xf>
    <xf numFmtId="0" fontId="25" fillId="27" borderId="16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Protection="0"/>
    <xf numFmtId="0" fontId="18" fillId="0" borderId="0">
      <alignment vertical="center"/>
    </xf>
    <xf numFmtId="43" fontId="18" fillId="0" borderId="0" applyProtection="0">
      <alignment vertical="center"/>
    </xf>
    <xf numFmtId="0" fontId="11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center" wrapText="1"/>
    </xf>
    <xf numFmtId="49" fontId="2" fillId="0" borderId="0" xfId="52" applyNumberFormat="1" applyFont="1" applyFill="1" applyBorder="1" applyAlignment="1">
      <alignment vertical="center"/>
    </xf>
    <xf numFmtId="49" fontId="3" fillId="0" borderId="0" xfId="52" applyNumberFormat="1" applyFont="1" applyFill="1" applyBorder="1" applyAlignment="1">
      <alignment vertical="center" wrapText="1"/>
    </xf>
    <xf numFmtId="0" fontId="1" fillId="0" borderId="0" xfId="52" applyFont="1" applyFill="1" applyBorder="1" applyAlignment="1">
      <alignment horizontal="left" vertical="center" wrapText="1"/>
    </xf>
    <xf numFmtId="49" fontId="1" fillId="0" borderId="0" xfId="52" applyNumberFormat="1" applyFont="1" applyFill="1" applyBorder="1" applyAlignment="1">
      <alignment vertical="top" wrapText="1"/>
    </xf>
    <xf numFmtId="49" fontId="2" fillId="0" borderId="0" xfId="52" applyNumberFormat="1" applyFont="1" applyFill="1" applyBorder="1" applyAlignment="1">
      <alignment vertical="top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center" vertical="center"/>
    </xf>
    <xf numFmtId="0" fontId="1" fillId="2" borderId="3" xfId="52" applyFont="1" applyFill="1" applyBorder="1" applyAlignment="1">
      <alignment horizontal="center" vertical="center"/>
    </xf>
    <xf numFmtId="0" fontId="1" fillId="2" borderId="2" xfId="52" applyFont="1" applyFill="1" applyBorder="1" applyAlignment="1">
      <alignment horizontal="center" vertical="center" wrapText="1"/>
    </xf>
    <xf numFmtId="7" fontId="1" fillId="2" borderId="3" xfId="52" applyNumberFormat="1" applyFont="1" applyFill="1" applyBorder="1" applyAlignment="1">
      <alignment horizontal="center" vertical="center"/>
    </xf>
    <xf numFmtId="176" fontId="4" fillId="0" borderId="1" xfId="8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/>
    </xf>
    <xf numFmtId="7" fontId="5" fillId="0" borderId="3" xfId="52" applyNumberFormat="1" applyFont="1" applyFill="1" applyBorder="1" applyAlignment="1">
      <alignment horizontal="center" vertical="center"/>
    </xf>
    <xf numFmtId="176" fontId="4" fillId="0" borderId="1" xfId="8" applyNumberFormat="1" applyFont="1" applyFill="1" applyBorder="1" applyAlignment="1">
      <alignment horizontal="center" vertical="center"/>
    </xf>
    <xf numFmtId="176" fontId="4" fillId="2" borderId="1" xfId="8" applyNumberFormat="1" applyFont="1" applyFill="1" applyBorder="1" applyAlignment="1">
      <alignment horizontal="left" vertical="center"/>
    </xf>
    <xf numFmtId="176" fontId="4" fillId="2" borderId="2" xfId="8" applyNumberFormat="1" applyFont="1" applyFill="1" applyBorder="1" applyAlignment="1">
      <alignment horizontal="left" vertical="center"/>
    </xf>
    <xf numFmtId="0" fontId="4" fillId="2" borderId="2" xfId="52" applyFont="1" applyFill="1" applyBorder="1" applyAlignment="1">
      <alignment horizontal="center" vertical="center"/>
    </xf>
    <xf numFmtId="0" fontId="4" fillId="2" borderId="3" xfId="52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8" applyNumberFormat="1" applyFont="1" applyFill="1" applyBorder="1" applyAlignment="1">
      <alignment horizontal="center" vertical="center" wrapText="1"/>
    </xf>
    <xf numFmtId="7" fontId="4" fillId="2" borderId="3" xfId="52" applyNumberFormat="1" applyFont="1" applyFill="1" applyBorder="1" applyAlignment="1">
      <alignment horizontal="center" vertical="center"/>
    </xf>
    <xf numFmtId="0" fontId="4" fillId="0" borderId="4" xfId="52" applyFont="1" applyFill="1" applyBorder="1" applyAlignment="1">
      <alignment horizontal="center" vertical="center" wrapText="1"/>
    </xf>
    <xf numFmtId="0" fontId="2" fillId="3" borderId="2" xfId="45" applyFont="1" applyFill="1" applyBorder="1" applyAlignment="1" applyProtection="1">
      <alignment horizontal="center" vertical="center" wrapText="1"/>
      <protection hidden="1"/>
    </xf>
    <xf numFmtId="0" fontId="5" fillId="0" borderId="2" xfId="45" applyFont="1" applyFill="1" applyBorder="1" applyAlignment="1" applyProtection="1">
      <alignment horizontal="center" vertical="center" wrapText="1"/>
      <protection hidden="1"/>
    </xf>
    <xf numFmtId="0" fontId="4" fillId="0" borderId="4" xfId="52" applyFont="1" applyFill="1" applyBorder="1" applyAlignment="1">
      <alignment horizontal="center" vertical="center"/>
    </xf>
    <xf numFmtId="0" fontId="2" fillId="0" borderId="2" xfId="45" applyFont="1" applyFill="1" applyBorder="1" applyAlignment="1" applyProtection="1">
      <alignment horizontal="center" vertical="center" wrapText="1"/>
      <protection hidden="1"/>
    </xf>
    <xf numFmtId="0" fontId="5" fillId="4" borderId="2" xfId="45" applyFont="1" applyFill="1" applyBorder="1" applyAlignment="1" applyProtection="1">
      <alignment horizontal="center" vertical="center" wrapText="1"/>
      <protection hidden="1"/>
    </xf>
    <xf numFmtId="0" fontId="5" fillId="0" borderId="2" xfId="52" applyNumberFormat="1" applyFont="1" applyFill="1" applyBorder="1" applyAlignment="1">
      <alignment horizontal="center" vertical="center"/>
    </xf>
    <xf numFmtId="0" fontId="4" fillId="0" borderId="5" xfId="52" applyFont="1" applyFill="1" applyBorder="1" applyAlignment="1">
      <alignment horizontal="center" vertical="center" wrapText="1"/>
    </xf>
    <xf numFmtId="0" fontId="6" fillId="0" borderId="2" xfId="45" applyFont="1" applyFill="1" applyBorder="1" applyAlignment="1" applyProtection="1">
      <alignment horizontal="center" vertical="center" wrapText="1"/>
      <protection hidden="1"/>
    </xf>
    <xf numFmtId="7" fontId="5" fillId="0" borderId="2" xfId="52" applyNumberFormat="1" applyFont="1" applyBorder="1" applyAlignment="1">
      <alignment horizontal="right" vertical="center"/>
    </xf>
    <xf numFmtId="0" fontId="4" fillId="0" borderId="6" xfId="52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176" fontId="5" fillId="0" borderId="2" xfId="8" applyNumberFormat="1" applyFont="1" applyFill="1" applyBorder="1" applyAlignment="1">
      <alignment horizontal="center" vertical="center"/>
    </xf>
    <xf numFmtId="7" fontId="5" fillId="0" borderId="3" xfId="52" applyNumberFormat="1" applyFont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5" borderId="7" xfId="52" applyFont="1" applyFill="1" applyBorder="1" applyAlignment="1">
      <alignment horizontal="left" vertical="center"/>
    </xf>
    <xf numFmtId="0" fontId="4" fillId="5" borderId="8" xfId="52" applyFont="1" applyFill="1" applyBorder="1" applyAlignment="1">
      <alignment horizontal="left" vertical="center"/>
    </xf>
    <xf numFmtId="7" fontId="4" fillId="5" borderId="8" xfId="52" applyNumberFormat="1" applyFont="1" applyFill="1" applyBorder="1" applyAlignment="1">
      <alignment horizontal="center" vertical="center"/>
    </xf>
    <xf numFmtId="0" fontId="4" fillId="5" borderId="3" xfId="52" applyFont="1" applyFill="1" applyBorder="1" applyAlignment="1">
      <alignment horizontal="left" vertical="center"/>
    </xf>
    <xf numFmtId="7" fontId="4" fillId="5" borderId="8" xfId="52" applyNumberFormat="1" applyFont="1" applyFill="1" applyBorder="1" applyAlignment="1">
      <alignment horizontal="left" vertical="center"/>
    </xf>
    <xf numFmtId="0" fontId="4" fillId="6" borderId="7" xfId="52" applyFont="1" applyFill="1" applyBorder="1" applyAlignment="1">
      <alignment horizontal="left" vertical="center"/>
    </xf>
    <xf numFmtId="0" fontId="4" fillId="6" borderId="8" xfId="52" applyFont="1" applyFill="1" applyBorder="1" applyAlignment="1">
      <alignment horizontal="left" vertical="center"/>
    </xf>
    <xf numFmtId="7" fontId="4" fillId="6" borderId="8" xfId="52" applyNumberFormat="1" applyFont="1" applyFill="1" applyBorder="1" applyAlignment="1">
      <alignment horizontal="left" vertical="center"/>
    </xf>
    <xf numFmtId="7" fontId="4" fillId="6" borderId="8" xfId="52" applyNumberFormat="1" applyFont="1" applyFill="1" applyBorder="1" applyAlignment="1">
      <alignment horizontal="center" vertical="center"/>
    </xf>
    <xf numFmtId="0" fontId="1" fillId="0" borderId="0" xfId="52" applyFont="1" applyFill="1" applyBorder="1" applyAlignment="1">
      <alignment vertical="center"/>
    </xf>
    <xf numFmtId="0" fontId="1" fillId="0" borderId="0" xfId="52" applyFont="1" applyFill="1" applyAlignment="1">
      <alignment vertical="center"/>
    </xf>
    <xf numFmtId="177" fontId="2" fillId="0" borderId="0" xfId="52" applyNumberFormat="1" applyFont="1" applyFill="1" applyBorder="1" applyAlignment="1">
      <alignment vertical="center"/>
    </xf>
    <xf numFmtId="0" fontId="1" fillId="2" borderId="9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176" fontId="5" fillId="0" borderId="9" xfId="52" applyNumberFormat="1" applyFont="1" applyFill="1" applyBorder="1" applyAlignment="1">
      <alignment vertical="center"/>
    </xf>
    <xf numFmtId="176" fontId="4" fillId="2" borderId="9" xfId="52" applyNumberFormat="1" applyFont="1" applyFill="1" applyBorder="1" applyAlignment="1">
      <alignment horizontal="left" vertical="center"/>
    </xf>
    <xf numFmtId="176" fontId="5" fillId="0" borderId="9" xfId="52" applyNumberFormat="1" applyFont="1" applyFill="1" applyBorder="1" applyAlignment="1">
      <alignment vertical="center" wrapText="1"/>
    </xf>
    <xf numFmtId="0" fontId="2" fillId="0" borderId="9" xfId="45" applyFont="1" applyFill="1" applyBorder="1" applyAlignment="1" applyProtection="1">
      <alignment horizontal="left" vertical="center" wrapText="1"/>
      <protection hidden="1"/>
    </xf>
    <xf numFmtId="0" fontId="2" fillId="0" borderId="0" xfId="52" applyFont="1" applyFill="1" applyAlignment="1">
      <alignment horizontal="center" vertical="center"/>
    </xf>
    <xf numFmtId="0" fontId="5" fillId="4" borderId="9" xfId="45" applyFont="1" applyFill="1" applyBorder="1" applyAlignment="1" applyProtection="1">
      <alignment horizontal="left" vertical="center" wrapText="1"/>
      <protection hidden="1"/>
    </xf>
    <xf numFmtId="0" fontId="5" fillId="0" borderId="9" xfId="45" applyFont="1" applyFill="1" applyBorder="1" applyAlignment="1" applyProtection="1">
      <alignment horizontal="left" vertical="center" wrapText="1"/>
      <protection hidden="1"/>
    </xf>
    <xf numFmtId="176" fontId="7" fillId="0" borderId="9" xfId="52" applyNumberFormat="1" applyFont="1" applyFill="1" applyBorder="1" applyAlignment="1">
      <alignment horizontal="left" vertical="center"/>
    </xf>
    <xf numFmtId="0" fontId="7" fillId="0" borderId="9" xfId="0" applyNumberFormat="1" applyFont="1" applyBorder="1" applyAlignment="1">
      <alignment vertical="center" wrapText="1"/>
    </xf>
    <xf numFmtId="0" fontId="5" fillId="0" borderId="9" xfId="0" applyNumberFormat="1" applyFont="1" applyBorder="1" applyAlignment="1">
      <alignment vertical="center" wrapText="1"/>
    </xf>
    <xf numFmtId="0" fontId="2" fillId="0" borderId="9" xfId="45" applyFont="1" applyFill="1" applyBorder="1" applyAlignment="1" applyProtection="1">
      <alignment vertical="center" wrapText="1"/>
      <protection hidden="1"/>
    </xf>
    <xf numFmtId="176" fontId="5" fillId="0" borderId="10" xfId="52" applyNumberFormat="1" applyFont="1" applyFill="1" applyBorder="1" applyAlignment="1">
      <alignment vertical="center" wrapText="1"/>
    </xf>
    <xf numFmtId="176" fontId="4" fillId="5" borderId="9" xfId="52" applyNumberFormat="1" applyFont="1" applyFill="1" applyBorder="1" applyAlignment="1">
      <alignment horizontal="left" vertical="center"/>
    </xf>
    <xf numFmtId="176" fontId="4" fillId="6" borderId="9" xfId="52" applyNumberFormat="1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千位分隔 2" xfId="54"/>
    <cellStyle name="常规 4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1"/>
  <sheetViews>
    <sheetView tabSelected="1" zoomScale="85" zoomScaleNormal="85" workbookViewId="0">
      <selection activeCell="C19" sqref="C19"/>
    </sheetView>
  </sheetViews>
  <sheetFormatPr defaultColWidth="9" defaultRowHeight="14.4"/>
  <cols>
    <col min="1" max="1" width="21.6296296296296" style="1" customWidth="1"/>
    <col min="2" max="2" width="31.75" style="1" customWidth="1"/>
    <col min="3" max="3" width="8.62962962962963" style="1" customWidth="1"/>
    <col min="4" max="4" width="13.1296296296296" style="1" customWidth="1"/>
    <col min="5" max="7" width="11.6296296296296" style="1" customWidth="1"/>
    <col min="8" max="8" width="14" style="1" customWidth="1"/>
    <col min="9" max="9" width="58.3796296296296" style="1" customWidth="1"/>
    <col min="10" max="10" width="13.3796296296296" style="1" customWidth="1"/>
    <col min="11" max="16384" width="9" style="1"/>
  </cols>
  <sheetData>
    <row r="1" ht="15.6" spans="1:2">
      <c r="A1" s="2" t="s">
        <v>0</v>
      </c>
      <c r="B1" s="2" t="s">
        <v>1</v>
      </c>
    </row>
    <row r="2" ht="66.95" customHeight="1" spans="1:22">
      <c r="A2" s="2" t="s">
        <v>2</v>
      </c>
      <c r="B2" s="3" t="s">
        <v>3</v>
      </c>
      <c r="C2" s="4"/>
      <c r="D2" s="4"/>
      <c r="E2" s="4"/>
      <c r="F2" s="4"/>
      <c r="G2" s="4"/>
      <c r="H2" s="4"/>
      <c r="I2" s="4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ht="15.6" spans="1:22">
      <c r="A3" s="2" t="s">
        <v>4</v>
      </c>
      <c r="B3" s="5" t="s">
        <v>5</v>
      </c>
      <c r="C3" s="4"/>
      <c r="D3" s="4"/>
      <c r="E3" s="4"/>
      <c r="F3" s="4"/>
      <c r="G3" s="4"/>
      <c r="H3" s="4"/>
      <c r="I3" s="53"/>
      <c r="J3" s="51"/>
      <c r="K3" s="51"/>
      <c r="L3" s="51"/>
      <c r="M3" s="52"/>
      <c r="N3" s="52"/>
      <c r="O3" s="52"/>
      <c r="P3" s="52"/>
      <c r="Q3" s="52"/>
      <c r="R3" s="52"/>
      <c r="S3" s="52"/>
      <c r="T3" s="52"/>
      <c r="U3" s="52"/>
      <c r="V3" s="52"/>
    </row>
    <row r="4" ht="15.6" spans="1:22">
      <c r="A4" s="6" t="s">
        <v>6</v>
      </c>
      <c r="B4" s="7" t="s">
        <v>7</v>
      </c>
      <c r="C4" s="8"/>
      <c r="D4" s="8"/>
      <c r="E4" s="8"/>
      <c r="F4" s="8"/>
      <c r="G4" s="8"/>
      <c r="H4" s="8"/>
      <c r="I4" s="8"/>
      <c r="J4" s="51"/>
      <c r="K4" s="51"/>
      <c r="L4" s="51"/>
      <c r="M4" s="52"/>
      <c r="N4" s="52"/>
      <c r="O4" s="52"/>
      <c r="P4" s="52"/>
      <c r="Q4" s="52"/>
      <c r="R4" s="52"/>
      <c r="S4" s="52"/>
      <c r="T4" s="52"/>
      <c r="U4" s="52"/>
      <c r="V4" s="52"/>
    </row>
    <row r="5" ht="46.8" spans="1:22">
      <c r="A5" s="6" t="s">
        <v>8</v>
      </c>
      <c r="B5" s="7" t="s">
        <v>9</v>
      </c>
      <c r="C5" s="8"/>
      <c r="D5" s="8"/>
      <c r="E5" s="8"/>
      <c r="F5" s="8"/>
      <c r="G5" s="8"/>
      <c r="H5" s="8"/>
      <c r="I5" s="8"/>
      <c r="J5" s="51"/>
      <c r="K5" s="51"/>
      <c r="L5" s="51"/>
      <c r="M5" s="52"/>
      <c r="N5" s="52"/>
      <c r="O5" s="52"/>
      <c r="P5" s="52"/>
      <c r="Q5" s="52"/>
      <c r="R5" s="52"/>
      <c r="S5" s="52"/>
      <c r="T5" s="52"/>
      <c r="U5" s="52"/>
      <c r="V5" s="52"/>
    </row>
    <row r="6" ht="15.95" customHeight="1" spans="1:22">
      <c r="A6" s="9"/>
      <c r="B6" s="10"/>
      <c r="C6" s="11" t="s">
        <v>10</v>
      </c>
      <c r="D6" s="11"/>
      <c r="E6" s="11"/>
      <c r="F6" s="11"/>
      <c r="G6" s="12"/>
      <c r="H6" s="12"/>
      <c r="I6" s="54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</row>
    <row r="7" ht="33" customHeight="1" spans="1:22">
      <c r="A7" s="9"/>
      <c r="B7" s="10"/>
      <c r="C7" s="11" t="s">
        <v>11</v>
      </c>
      <c r="D7" s="13" t="s">
        <v>12</v>
      </c>
      <c r="E7" s="11" t="s">
        <v>11</v>
      </c>
      <c r="F7" s="13" t="s">
        <v>12</v>
      </c>
      <c r="G7" s="14" t="s">
        <v>13</v>
      </c>
      <c r="H7" s="14" t="s">
        <v>14</v>
      </c>
      <c r="I7" s="54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</row>
    <row r="8" ht="15" spans="1:22">
      <c r="A8" s="15" t="s">
        <v>15</v>
      </c>
      <c r="B8" s="16" t="s">
        <v>16</v>
      </c>
      <c r="C8" s="17">
        <v>0</v>
      </c>
      <c r="D8" s="17" t="s">
        <v>17</v>
      </c>
      <c r="E8" s="17">
        <v>1</v>
      </c>
      <c r="F8" s="17" t="s">
        <v>18</v>
      </c>
      <c r="G8" s="18">
        <v>570</v>
      </c>
      <c r="H8" s="18"/>
      <c r="I8" s="56" t="s">
        <v>19</v>
      </c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</row>
    <row r="9" ht="15.95" customHeight="1" spans="1:22">
      <c r="A9" s="19"/>
      <c r="B9" s="16" t="s">
        <v>20</v>
      </c>
      <c r="C9" s="17">
        <v>0</v>
      </c>
      <c r="D9" s="17" t="s">
        <v>17</v>
      </c>
      <c r="E9" s="17">
        <v>1</v>
      </c>
      <c r="F9" s="17" t="s">
        <v>18</v>
      </c>
      <c r="G9" s="18">
        <v>570</v>
      </c>
      <c r="H9" s="18"/>
      <c r="I9" s="56" t="s">
        <v>21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ht="15.95" customHeight="1" spans="1:22">
      <c r="A10" s="20" t="s">
        <v>22</v>
      </c>
      <c r="B10" s="21"/>
      <c r="C10" s="22"/>
      <c r="D10" s="22"/>
      <c r="E10" s="22"/>
      <c r="F10" s="22"/>
      <c r="G10" s="23"/>
      <c r="H10" s="23"/>
      <c r="I10" s="57" t="s">
        <v>23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</row>
    <row r="11" ht="31.5" customHeight="1" spans="1:22">
      <c r="A11" s="15" t="s">
        <v>24</v>
      </c>
      <c r="B11" s="24" t="s">
        <v>25</v>
      </c>
      <c r="C11" s="17">
        <v>1</v>
      </c>
      <c r="D11" s="17" t="s">
        <v>17</v>
      </c>
      <c r="E11" s="17">
        <v>0.5</v>
      </c>
      <c r="F11" s="17" t="s">
        <v>18</v>
      </c>
      <c r="G11" s="18">
        <v>25000</v>
      </c>
      <c r="H11" s="18">
        <f>G11</f>
        <v>25000</v>
      </c>
      <c r="I11" s="58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ht="33" customHeight="1" spans="1:22">
      <c r="A12" s="19"/>
      <c r="B12" s="25" t="s">
        <v>26</v>
      </c>
      <c r="C12" s="17">
        <v>1</v>
      </c>
      <c r="D12" s="17" t="s">
        <v>17</v>
      </c>
      <c r="E12" s="17">
        <v>0.5</v>
      </c>
      <c r="F12" s="17" t="s">
        <v>18</v>
      </c>
      <c r="G12" s="18">
        <v>6000</v>
      </c>
      <c r="H12" s="18">
        <v>6000</v>
      </c>
      <c r="I12" s="58" t="s">
        <v>27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</row>
    <row r="13" ht="33" customHeight="1" spans="1:22">
      <c r="A13" s="19"/>
      <c r="B13" s="25" t="s">
        <v>28</v>
      </c>
      <c r="C13" s="17">
        <v>1</v>
      </c>
      <c r="D13" s="17" t="s">
        <v>17</v>
      </c>
      <c r="E13" s="17">
        <v>0.5</v>
      </c>
      <c r="F13" s="17" t="s">
        <v>18</v>
      </c>
      <c r="G13" s="18">
        <v>6000</v>
      </c>
      <c r="H13" s="18">
        <v>6000</v>
      </c>
      <c r="I13" s="58" t="s">
        <v>27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</row>
    <row r="14" ht="33" customHeight="1" spans="1:22">
      <c r="A14" s="19"/>
      <c r="B14" s="25" t="s">
        <v>29</v>
      </c>
      <c r="C14" s="17">
        <v>1</v>
      </c>
      <c r="D14" s="17" t="s">
        <v>17</v>
      </c>
      <c r="E14" s="17">
        <v>0.5</v>
      </c>
      <c r="F14" s="17" t="s">
        <v>18</v>
      </c>
      <c r="G14" s="18">
        <v>6000</v>
      </c>
      <c r="H14" s="18">
        <v>6000</v>
      </c>
      <c r="I14" s="58" t="s">
        <v>27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</row>
    <row r="15" ht="15.95" customHeight="1" spans="1:22">
      <c r="A15" s="20" t="s">
        <v>30</v>
      </c>
      <c r="B15" s="21"/>
      <c r="C15" s="22"/>
      <c r="D15" s="22"/>
      <c r="E15" s="22"/>
      <c r="F15" s="22"/>
      <c r="G15" s="23"/>
      <c r="H15" s="26">
        <f>SUM(H11:H14)</f>
        <v>43000</v>
      </c>
      <c r="I15" s="57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</row>
    <row r="16" ht="34.5" customHeight="1" spans="1:22">
      <c r="A16" s="27" t="s">
        <v>31</v>
      </c>
      <c r="B16" s="25" t="s">
        <v>32</v>
      </c>
      <c r="C16" s="28">
        <v>15</v>
      </c>
      <c r="D16" s="29" t="s">
        <v>33</v>
      </c>
      <c r="E16" s="17">
        <v>1</v>
      </c>
      <c r="F16" s="17" t="s">
        <v>17</v>
      </c>
      <c r="G16" s="18">
        <v>180</v>
      </c>
      <c r="H16" s="18">
        <f t="shared" ref="H16:H19" si="0">C16*E16*G16</f>
        <v>2700</v>
      </c>
      <c r="I16" s="59" t="s">
        <v>34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</row>
    <row r="17" ht="30" spans="1:22">
      <c r="A17" s="30"/>
      <c r="B17" s="31" t="s">
        <v>35</v>
      </c>
      <c r="C17" s="31">
        <v>4</v>
      </c>
      <c r="D17" s="32" t="s">
        <v>36</v>
      </c>
      <c r="E17" s="17">
        <v>1</v>
      </c>
      <c r="F17" s="17" t="s">
        <v>17</v>
      </c>
      <c r="G17" s="18">
        <v>300</v>
      </c>
      <c r="H17" s="18">
        <f t="shared" si="0"/>
        <v>1200</v>
      </c>
      <c r="I17" s="61" t="s">
        <v>37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</row>
    <row r="18" ht="30" spans="1:22">
      <c r="A18" s="30"/>
      <c r="B18" s="31" t="s">
        <v>38</v>
      </c>
      <c r="C18" s="31">
        <v>1</v>
      </c>
      <c r="D18" s="32" t="s">
        <v>36</v>
      </c>
      <c r="E18" s="17">
        <v>1</v>
      </c>
      <c r="F18" s="17" t="s">
        <v>17</v>
      </c>
      <c r="G18" s="18">
        <v>200</v>
      </c>
      <c r="H18" s="18">
        <f t="shared" si="0"/>
        <v>200</v>
      </c>
      <c r="I18" s="61" t="s">
        <v>39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</row>
    <row r="19" ht="15" spans="1:22">
      <c r="A19" s="30"/>
      <c r="B19" s="31" t="s">
        <v>40</v>
      </c>
      <c r="C19" s="29">
        <v>120</v>
      </c>
      <c r="D19" s="17" t="s">
        <v>41</v>
      </c>
      <c r="E19" s="17">
        <v>1</v>
      </c>
      <c r="F19" s="17" t="s">
        <v>17</v>
      </c>
      <c r="G19" s="18">
        <v>90</v>
      </c>
      <c r="H19" s="18">
        <f t="shared" si="0"/>
        <v>10800</v>
      </c>
      <c r="I19" s="61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</row>
    <row r="20" ht="15" spans="1:22">
      <c r="A20" s="30"/>
      <c r="B20" s="31" t="s">
        <v>42</v>
      </c>
      <c r="C20" s="29">
        <v>1</v>
      </c>
      <c r="D20" s="29" t="s">
        <v>43</v>
      </c>
      <c r="E20" s="17">
        <v>1</v>
      </c>
      <c r="F20" s="17" t="s">
        <v>17</v>
      </c>
      <c r="G20" s="18">
        <v>5000</v>
      </c>
      <c r="H20" s="18">
        <f>C20*E20*G20</f>
        <v>5000</v>
      </c>
      <c r="I20" s="62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</row>
    <row r="21" ht="15.6" spans="1:22">
      <c r="A21" s="20" t="s">
        <v>44</v>
      </c>
      <c r="B21" s="21"/>
      <c r="C21" s="22"/>
      <c r="D21" s="22"/>
      <c r="E21" s="22"/>
      <c r="F21" s="22"/>
      <c r="G21" s="23"/>
      <c r="H21" s="26">
        <f>SUM(H16:H20)</f>
        <v>19900</v>
      </c>
      <c r="I21" s="57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</row>
    <row r="22" ht="30.75" customHeight="1" spans="1:22">
      <c r="A22" s="15" t="s">
        <v>45</v>
      </c>
      <c r="B22" s="25" t="s">
        <v>46</v>
      </c>
      <c r="C22" s="29">
        <v>120</v>
      </c>
      <c r="D22" s="17" t="s">
        <v>41</v>
      </c>
      <c r="E22" s="17">
        <v>1</v>
      </c>
      <c r="F22" s="17" t="s">
        <v>17</v>
      </c>
      <c r="G22" s="18">
        <v>138</v>
      </c>
      <c r="H22" s="18">
        <f>C22*E22*G22</f>
        <v>16560</v>
      </c>
      <c r="I22" s="63" t="s">
        <v>47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</row>
    <row r="23" ht="36.75" customHeight="1" spans="1:22">
      <c r="A23" s="19"/>
      <c r="B23" s="25" t="s">
        <v>48</v>
      </c>
      <c r="C23" s="29">
        <v>12</v>
      </c>
      <c r="D23" s="17" t="s">
        <v>49</v>
      </c>
      <c r="E23" s="17">
        <v>1</v>
      </c>
      <c r="F23" s="17" t="s">
        <v>17</v>
      </c>
      <c r="G23" s="18">
        <v>1800</v>
      </c>
      <c r="H23" s="18">
        <f t="shared" ref="H23:H27" si="1">C23*E23*G23</f>
        <v>21600</v>
      </c>
      <c r="I23" s="64" t="s">
        <v>47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</row>
    <row r="24" ht="33.95" customHeight="1" spans="1:22">
      <c r="A24" s="19"/>
      <c r="B24" s="25" t="s">
        <v>50</v>
      </c>
      <c r="C24" s="33">
        <v>1</v>
      </c>
      <c r="D24" s="17" t="s">
        <v>17</v>
      </c>
      <c r="E24" s="17">
        <v>1</v>
      </c>
      <c r="F24" s="17" t="s">
        <v>17</v>
      </c>
      <c r="G24" s="18">
        <v>10000</v>
      </c>
      <c r="H24" s="18">
        <f t="shared" si="1"/>
        <v>10000</v>
      </c>
      <c r="I24" s="65" t="s">
        <v>51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</row>
    <row r="25" ht="15.95" customHeight="1" spans="1:22">
      <c r="A25" s="20" t="s">
        <v>52</v>
      </c>
      <c r="B25" s="21"/>
      <c r="C25" s="22"/>
      <c r="D25" s="22"/>
      <c r="E25" s="22"/>
      <c r="F25" s="22"/>
      <c r="G25" s="23"/>
      <c r="H25" s="26">
        <f>SUM(H22:H24)</f>
        <v>48160</v>
      </c>
      <c r="I25" s="57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</row>
    <row r="26" ht="31.5" customHeight="1" spans="1:22">
      <c r="A26" s="34" t="s">
        <v>53</v>
      </c>
      <c r="B26" s="24" t="s">
        <v>54</v>
      </c>
      <c r="C26" s="17">
        <v>1</v>
      </c>
      <c r="D26" s="17" t="s">
        <v>17</v>
      </c>
      <c r="E26" s="17">
        <v>1</v>
      </c>
      <c r="F26" s="17" t="s">
        <v>18</v>
      </c>
      <c r="G26" s="18">
        <v>6000</v>
      </c>
      <c r="H26" s="18">
        <f t="shared" si="1"/>
        <v>6000</v>
      </c>
      <c r="I26" s="58" t="s">
        <v>55</v>
      </c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</row>
    <row r="27" ht="45" spans="1:22">
      <c r="A27" s="30"/>
      <c r="B27" s="35" t="s">
        <v>56</v>
      </c>
      <c r="C27" s="29">
        <v>1</v>
      </c>
      <c r="D27" s="29" t="s">
        <v>57</v>
      </c>
      <c r="E27" s="17">
        <v>1</v>
      </c>
      <c r="F27" s="17" t="s">
        <v>17</v>
      </c>
      <c r="G27" s="36">
        <v>3000</v>
      </c>
      <c r="H27" s="18">
        <f t="shared" si="1"/>
        <v>3000</v>
      </c>
      <c r="I27" s="62" t="s">
        <v>58</v>
      </c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</row>
    <row r="28" ht="26.4" spans="1:22">
      <c r="A28" s="30"/>
      <c r="B28" s="35" t="s">
        <v>59</v>
      </c>
      <c r="C28" s="29">
        <v>2</v>
      </c>
      <c r="D28" s="32" t="s">
        <v>36</v>
      </c>
      <c r="E28" s="17">
        <v>1</v>
      </c>
      <c r="F28" s="17" t="s">
        <v>17</v>
      </c>
      <c r="G28" s="36">
        <v>100</v>
      </c>
      <c r="H28" s="18">
        <f t="shared" ref="H28:H33" si="2">C28*E28*G28</f>
        <v>200</v>
      </c>
      <c r="I28" s="62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</row>
    <row r="29" ht="26.4" spans="1:22">
      <c r="A29" s="30"/>
      <c r="B29" s="35" t="s">
        <v>60</v>
      </c>
      <c r="C29" s="29">
        <v>1</v>
      </c>
      <c r="D29" s="29" t="s">
        <v>57</v>
      </c>
      <c r="E29" s="17">
        <v>1</v>
      </c>
      <c r="F29" s="17" t="s">
        <v>17</v>
      </c>
      <c r="G29" s="36">
        <v>3000</v>
      </c>
      <c r="H29" s="18">
        <f t="shared" si="2"/>
        <v>3000</v>
      </c>
      <c r="I29" s="62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</row>
    <row r="30" ht="30" spans="1:22">
      <c r="A30" s="30"/>
      <c r="B30" s="31" t="s">
        <v>61</v>
      </c>
      <c r="C30" s="29">
        <v>1</v>
      </c>
      <c r="D30" s="17" t="s">
        <v>17</v>
      </c>
      <c r="E30" s="17">
        <v>1</v>
      </c>
      <c r="F30" s="17" t="s">
        <v>17</v>
      </c>
      <c r="G30" s="36">
        <v>800</v>
      </c>
      <c r="H30" s="18">
        <f t="shared" si="2"/>
        <v>800</v>
      </c>
      <c r="I30" s="62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</row>
    <row r="31" ht="30" spans="1:22">
      <c r="A31" s="37"/>
      <c r="B31" s="31" t="s">
        <v>62</v>
      </c>
      <c r="C31" s="29">
        <v>2</v>
      </c>
      <c r="D31" s="17" t="s">
        <v>17</v>
      </c>
      <c r="E31" s="17">
        <v>1</v>
      </c>
      <c r="F31" s="17" t="s">
        <v>17</v>
      </c>
      <c r="G31" s="36">
        <v>500</v>
      </c>
      <c r="H31" s="18">
        <f t="shared" si="2"/>
        <v>1000</v>
      </c>
      <c r="I31" s="62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</row>
    <row r="32" ht="15.6" spans="1:22">
      <c r="A32" s="20" t="s">
        <v>63</v>
      </c>
      <c r="B32" s="21"/>
      <c r="C32" s="22"/>
      <c r="D32" s="22"/>
      <c r="E32" s="22"/>
      <c r="F32" s="22"/>
      <c r="G32" s="23"/>
      <c r="H32" s="26">
        <f>SUM(H26:H31)</f>
        <v>14000</v>
      </c>
      <c r="I32" s="57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</row>
    <row r="33" ht="45" spans="1:22">
      <c r="A33" s="34" t="s">
        <v>64</v>
      </c>
      <c r="B33" s="31" t="s">
        <v>65</v>
      </c>
      <c r="C33" s="17">
        <v>1</v>
      </c>
      <c r="D33" s="17" t="s">
        <v>41</v>
      </c>
      <c r="E33" s="17">
        <v>1</v>
      </c>
      <c r="F33" s="17" t="s">
        <v>18</v>
      </c>
      <c r="G33" s="18">
        <v>2500</v>
      </c>
      <c r="H33" s="18">
        <f t="shared" si="2"/>
        <v>2500</v>
      </c>
      <c r="I33" s="66" t="s">
        <v>66</v>
      </c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</row>
    <row r="34" ht="15.6" spans="1:22">
      <c r="A34" s="20" t="s">
        <v>67</v>
      </c>
      <c r="B34" s="21"/>
      <c r="C34" s="22"/>
      <c r="D34" s="22"/>
      <c r="E34" s="22"/>
      <c r="F34" s="22"/>
      <c r="G34" s="23"/>
      <c r="H34" s="26">
        <f>SUM(H33)</f>
        <v>2500</v>
      </c>
      <c r="I34" s="57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</row>
    <row r="35" ht="15" spans="1:22">
      <c r="A35" s="38" t="s">
        <v>68</v>
      </c>
      <c r="B35" s="39" t="s">
        <v>69</v>
      </c>
      <c r="C35" s="17">
        <v>2</v>
      </c>
      <c r="D35" s="17" t="s">
        <v>41</v>
      </c>
      <c r="E35" s="17">
        <v>3</v>
      </c>
      <c r="F35" s="17" t="s">
        <v>18</v>
      </c>
      <c r="G35" s="40">
        <v>500</v>
      </c>
      <c r="H35" s="18">
        <f t="shared" ref="H35:H37" si="3">C35*E35*G35</f>
        <v>3000</v>
      </c>
      <c r="I35" s="67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</row>
    <row r="36" ht="15" spans="1:22">
      <c r="A36" s="41"/>
      <c r="B36" s="39" t="s">
        <v>70</v>
      </c>
      <c r="C36" s="17">
        <v>2</v>
      </c>
      <c r="D36" s="17" t="s">
        <v>41</v>
      </c>
      <c r="E36" s="17">
        <v>2</v>
      </c>
      <c r="F36" s="17" t="s">
        <v>17</v>
      </c>
      <c r="G36" s="40">
        <v>400</v>
      </c>
      <c r="H36" s="18">
        <f t="shared" si="3"/>
        <v>1600</v>
      </c>
      <c r="I36" s="67" t="s">
        <v>71</v>
      </c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</row>
    <row r="37" ht="15" spans="1:22">
      <c r="A37" s="41"/>
      <c r="B37" s="39" t="s">
        <v>72</v>
      </c>
      <c r="C37" s="17">
        <v>2</v>
      </c>
      <c r="D37" s="17" t="s">
        <v>41</v>
      </c>
      <c r="E37" s="17">
        <v>3</v>
      </c>
      <c r="F37" s="17" t="s">
        <v>18</v>
      </c>
      <c r="G37" s="40">
        <v>570</v>
      </c>
      <c r="H37" s="18">
        <f t="shared" si="3"/>
        <v>3420</v>
      </c>
      <c r="I37" s="67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</row>
    <row r="38" ht="15.6" spans="1:22">
      <c r="A38" s="20" t="s">
        <v>73</v>
      </c>
      <c r="B38" s="21"/>
      <c r="C38" s="22"/>
      <c r="D38" s="22"/>
      <c r="E38" s="22"/>
      <c r="F38" s="22"/>
      <c r="G38" s="23"/>
      <c r="H38" s="26">
        <f>SUM(H35:H37)</f>
        <v>8020</v>
      </c>
      <c r="I38" s="57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</row>
    <row r="39" ht="15.6" spans="1:22">
      <c r="A39" s="42" t="s">
        <v>74</v>
      </c>
      <c r="B39" s="43"/>
      <c r="C39" s="43"/>
      <c r="D39" s="43"/>
      <c r="E39" s="43"/>
      <c r="F39" s="43"/>
      <c r="G39" s="43"/>
      <c r="H39" s="44">
        <f>H15+H21+H25+H32+H34+H38</f>
        <v>135580</v>
      </c>
      <c r="I39" s="68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</row>
    <row r="40" ht="15.6" spans="1:9">
      <c r="A40" s="45" t="s">
        <v>75</v>
      </c>
      <c r="B40" s="43"/>
      <c r="C40" s="43"/>
      <c r="D40" s="43"/>
      <c r="E40" s="43"/>
      <c r="F40" s="43"/>
      <c r="G40" s="46"/>
      <c r="H40" s="44">
        <f>H39*0.1</f>
        <v>13558</v>
      </c>
      <c r="I40" s="68"/>
    </row>
    <row r="41" ht="15.6" spans="1:9">
      <c r="A41" s="47" t="s">
        <v>76</v>
      </c>
      <c r="B41" s="48"/>
      <c r="C41" s="48"/>
      <c r="D41" s="48"/>
      <c r="E41" s="48"/>
      <c r="F41" s="48"/>
      <c r="G41" s="49"/>
      <c r="H41" s="50">
        <f>H39+H40</f>
        <v>149138</v>
      </c>
      <c r="I41" s="69"/>
    </row>
  </sheetData>
  <mergeCells count="18">
    <mergeCell ref="C6:F6"/>
    <mergeCell ref="A10:B10"/>
    <mergeCell ref="A15:B15"/>
    <mergeCell ref="A21:B21"/>
    <mergeCell ref="A25:B25"/>
    <mergeCell ref="A32:B32"/>
    <mergeCell ref="A34:B34"/>
    <mergeCell ref="A38:B38"/>
    <mergeCell ref="A39:F39"/>
    <mergeCell ref="A40:F40"/>
    <mergeCell ref="A41:F41"/>
    <mergeCell ref="A8:A9"/>
    <mergeCell ref="A11:A14"/>
    <mergeCell ref="A16:A20"/>
    <mergeCell ref="A22:A24"/>
    <mergeCell ref="A26:A31"/>
    <mergeCell ref="A35:A37"/>
    <mergeCell ref="A6:B7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经销商工作探讨会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Abby小章鱼 </cp:lastModifiedBy>
  <dcterms:created xsi:type="dcterms:W3CDTF">2012-11-28T09:47:00Z</dcterms:created>
  <cp:lastPrinted>2015-07-08T03:40:00Z</cp:lastPrinted>
  <dcterms:modified xsi:type="dcterms:W3CDTF">2020-12-28T09:44:24Z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