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autoCompressPictures="0"/>
  <bookViews>
    <workbookView xWindow="42705" yWindow="465" windowWidth="20640" windowHeight="13740" tabRatio="598"/>
  </bookViews>
  <sheets>
    <sheet name="凯迪拉克" sheetId="16" r:id="rId1"/>
    <sheet name="原始" sheetId="17" r:id="rId2"/>
  </sheets>
  <definedNames>
    <definedName name="_xlnm.Print_Area" localSheetId="0">凯迪拉克!$A$1:$G$117</definedName>
    <definedName name="_xlnm.Print_Titles" localSheetId="0">凯迪拉克!$1:$4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16" l="1"/>
  <c r="G14" i="16"/>
  <c r="G36" i="16" l="1"/>
  <c r="G35" i="16"/>
  <c r="G6" i="17"/>
  <c r="F7" i="17"/>
  <c r="G7" i="17"/>
  <c r="G13" i="17" s="1"/>
  <c r="G8" i="17"/>
  <c r="G9" i="17"/>
  <c r="G10" i="17"/>
  <c r="G11" i="17"/>
  <c r="G12" i="17"/>
  <c r="G15" i="17"/>
  <c r="G16" i="17"/>
  <c r="G23" i="17" s="1"/>
  <c r="G17" i="17"/>
  <c r="G18" i="17"/>
  <c r="G19" i="17"/>
  <c r="G20" i="17"/>
  <c r="G21" i="17"/>
  <c r="G22" i="17"/>
  <c r="G24" i="17"/>
  <c r="G45" i="17" s="1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62" i="17"/>
  <c r="G63" i="17"/>
  <c r="G64" i="17"/>
  <c r="G75" i="17" s="1"/>
  <c r="G65" i="17"/>
  <c r="G66" i="17"/>
  <c r="G67" i="17"/>
  <c r="G68" i="17"/>
  <c r="G69" i="17"/>
  <c r="G70" i="17"/>
  <c r="G71" i="17"/>
  <c r="G72" i="17"/>
  <c r="G73" i="17"/>
  <c r="G74" i="17"/>
  <c r="G104" i="17"/>
  <c r="G111" i="17" s="1"/>
  <c r="G105" i="17"/>
  <c r="G106" i="17"/>
  <c r="G107" i="17"/>
  <c r="G108" i="17"/>
  <c r="G109" i="17"/>
  <c r="G110" i="17"/>
  <c r="G99" i="17"/>
  <c r="G100" i="17"/>
  <c r="G101" i="17"/>
  <c r="G102" i="17"/>
  <c r="G103" i="17"/>
  <c r="G76" i="17"/>
  <c r="G98" i="17" s="1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112" i="17"/>
  <c r="G114" i="17" s="1"/>
  <c r="G113" i="17"/>
  <c r="G14" i="17"/>
  <c r="G13" i="16"/>
  <c r="G62" i="16"/>
  <c r="G6" i="16"/>
  <c r="G7" i="16"/>
  <c r="G8" i="16"/>
  <c r="G9" i="16"/>
  <c r="G10" i="16"/>
  <c r="G11" i="16"/>
  <c r="G16" i="16"/>
  <c r="G17" i="16"/>
  <c r="G18" i="16"/>
  <c r="G19" i="16"/>
  <c r="G20" i="16"/>
  <c r="G21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7" i="16"/>
  <c r="G38" i="16"/>
  <c r="G39" i="16"/>
  <c r="G40" i="16"/>
  <c r="G41" i="16"/>
  <c r="G42" i="16"/>
  <c r="G43" i="16"/>
  <c r="G44" i="16"/>
  <c r="G45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104" i="16"/>
  <c r="G105" i="16"/>
  <c r="G106" i="16"/>
  <c r="G107" i="16"/>
  <c r="G108" i="16"/>
  <c r="G109" i="16"/>
  <c r="G110" i="16"/>
  <c r="G99" i="16"/>
  <c r="G100" i="16"/>
  <c r="G101" i="16"/>
  <c r="G102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112" i="16"/>
  <c r="G113" i="16"/>
  <c r="G111" i="16" l="1"/>
  <c r="G98" i="16"/>
  <c r="G114" i="16"/>
  <c r="G103" i="16"/>
  <c r="G22" i="16"/>
  <c r="G46" i="16"/>
  <c r="G75" i="16"/>
  <c r="G12" i="16"/>
  <c r="G115" i="17"/>
  <c r="G115" i="16" l="1"/>
  <c r="G116" i="16" s="1"/>
  <c r="G117" i="16" s="1"/>
  <c r="G117" i="17"/>
  <c r="G116" i="17"/>
</calcChain>
</file>

<file path=xl/sharedStrings.xml><?xml version="1.0" encoding="utf-8"?>
<sst xmlns="http://schemas.openxmlformats.org/spreadsheetml/2006/main" count="336" uniqueCount="287">
  <si>
    <t>数量</t>
  </si>
  <si>
    <t>项目</t>
  </si>
  <si>
    <t>次数</t>
  </si>
  <si>
    <t>在线支付功能模块使用费</t>
  </si>
  <si>
    <t>工作人员</t>
  </si>
  <si>
    <t>酒店工作人员</t>
  </si>
  <si>
    <t>短信平台使用费</t>
  </si>
  <si>
    <t>热线电话</t>
  </si>
  <si>
    <t>规格</t>
  </si>
  <si>
    <t>单价</t>
  </si>
  <si>
    <t>总价</t>
  </si>
  <si>
    <t>从6:00-14:00暂按一小时一班计算、最终费用以实际发生为准</t>
    <phoneticPr fontId="2" type="noConversion"/>
  </si>
  <si>
    <t>机场迎宾</t>
  </si>
  <si>
    <t>人员暂按40人预估（2个机场），以实际发生费用为准。工作时限10小时，如超时需加100元/人/天</t>
    <phoneticPr fontId="2" type="noConversion"/>
  </si>
  <si>
    <t>暂按控房签到，物料，会务、餐饮共50人预估，含会务指引、会议服务、送机人员。以实际发生费用为准。
工作时限10小时，如超时需加100元/人/天</t>
    <phoneticPr fontId="2" type="noConversion"/>
  </si>
  <si>
    <t>在线系统</t>
  </si>
  <si>
    <t>在线注册系统</t>
    <phoneticPr fontId="2" type="noConversion"/>
  </si>
  <si>
    <t>客服6人，以15个工作日计</t>
  </si>
  <si>
    <t>签到木质背景板</t>
    <phoneticPr fontId="2" type="noConversion"/>
  </si>
  <si>
    <t>接机牌</t>
  </si>
  <si>
    <t>KT板裱写真</t>
  </si>
  <si>
    <t>车头牌</t>
  </si>
  <si>
    <t>KT板裱写真，机场接驳，酒店-会场接驳</t>
  </si>
  <si>
    <t>行李牌</t>
  </si>
  <si>
    <t>酒店指引水牌</t>
  </si>
  <si>
    <t>工作人员上海往返机票</t>
    <phoneticPr fontId="2" type="noConversion"/>
  </si>
  <si>
    <t>工作人员餐费及通讯费</t>
    <phoneticPr fontId="1" type="noConversion"/>
  </si>
  <si>
    <t>小计</t>
    <phoneticPr fontId="1" type="noConversion"/>
  </si>
  <si>
    <t>合计（Net）</t>
    <phoneticPr fontId="1" type="noConversion"/>
  </si>
  <si>
    <t>总计（不含税）</t>
    <phoneticPr fontId="1" type="noConversion"/>
  </si>
  <si>
    <t>海口接机GL8，最终费用以实际发生为准</t>
    <phoneticPr fontId="1" type="noConversion"/>
  </si>
  <si>
    <t>服务费</t>
    <phoneticPr fontId="1" type="noConversion"/>
  </si>
  <si>
    <t>广告位及车辆展示位费用</t>
    <phoneticPr fontId="1" type="noConversion"/>
  </si>
  <si>
    <t>亚论酒店&amp;东屿岛酒店广告位</t>
    <phoneticPr fontId="34" type="noConversion"/>
  </si>
  <si>
    <t>主会场南门立柱广告位（室外广告位）</t>
    <phoneticPr fontId="34" type="noConversion"/>
  </si>
  <si>
    <t>主会场南门喷泉广场（室外广告位）</t>
    <phoneticPr fontId="34" type="noConversion"/>
  </si>
  <si>
    <t>博鳌亚洲论坛大酒店与高尔夫球会转盘处（室外广告位）(环岛广告位）</t>
    <phoneticPr fontId="34" type="noConversion"/>
  </si>
  <si>
    <t>博鳌亚洲论坛大酒店大堂LED电视屏</t>
    <phoneticPr fontId="1" type="noConversion"/>
  </si>
  <si>
    <t>博鳌亚洲论坛大酒店大堂视频柱</t>
    <phoneticPr fontId="1" type="noConversion"/>
  </si>
  <si>
    <t>主会场北门广告位</t>
    <phoneticPr fontId="1" type="noConversion"/>
  </si>
  <si>
    <t>博鳌亚洲论坛大酒店大堂至BFA主会场北门连廊二楼</t>
    <phoneticPr fontId="34" type="noConversion"/>
  </si>
  <si>
    <t>酒店正门门楣（东屿岛上两家酒店正门外各1块）</t>
    <phoneticPr fontId="34" type="noConversion"/>
  </si>
  <si>
    <t>酒店大堂背景板（亚洲论坛与东屿岛各一个）</t>
    <phoneticPr fontId="1" type="noConversion"/>
  </si>
  <si>
    <t>东峪厅广告位（左右各一块）</t>
    <phoneticPr fontId="1" type="noConversion"/>
  </si>
  <si>
    <t>博鳌亚洲论坛东屿岛大酒店大堂两侧（室内广告位）</t>
    <phoneticPr fontId="1" type="noConversion"/>
  </si>
  <si>
    <t>主酒店展车</t>
    <phoneticPr fontId="1" type="noConversion"/>
  </si>
  <si>
    <t>博鳌亚洲论坛大酒店大堂门口两侧三角区域（室外）</t>
    <phoneticPr fontId="1" type="noConversion"/>
  </si>
  <si>
    <t>BFA主会场门口两侧展位(环廊）</t>
    <phoneticPr fontId="1" type="noConversion"/>
  </si>
  <si>
    <t>主干道插刀旗</t>
    <phoneticPr fontId="1" type="noConversion"/>
  </si>
  <si>
    <t>主干道灯杆旗（每组4幅，共83组，2天以内使用）</t>
    <phoneticPr fontId="34" type="noConversion"/>
  </si>
  <si>
    <t>小物料</t>
    <phoneticPr fontId="2" type="noConversion"/>
  </si>
  <si>
    <t>工作人员费用</t>
    <phoneticPr fontId="2" type="noConversion"/>
  </si>
  <si>
    <t>签到物料</t>
    <phoneticPr fontId="1" type="noConversion"/>
  </si>
  <si>
    <t>场地</t>
    <phoneticPr fontId="1" type="noConversion"/>
  </si>
  <si>
    <t>大床房（大床含单早，wifi，服务费，增值税费）</t>
    <phoneticPr fontId="1" type="noConversion"/>
  </si>
  <si>
    <t>双床房（双床含双早，wifi，服务费，增值税费）</t>
    <phoneticPr fontId="1" type="noConversion"/>
  </si>
  <si>
    <t>亚细亚餐厅&amp;聚贤阁中餐厅&amp;怡景西餐厅，自助午餐</t>
    <phoneticPr fontId="1" type="noConversion"/>
  </si>
  <si>
    <t>大堂吧+鱼丽宴中餐厅+莳味西餐厅，自助午餐</t>
    <phoneticPr fontId="1" type="noConversion"/>
  </si>
  <si>
    <t>晚餐软饮2小时畅饮费用（含雪碧/可乐/本地啤酒）</t>
    <phoneticPr fontId="1" type="noConversion"/>
  </si>
  <si>
    <t>国际会议中心会议室</t>
    <phoneticPr fontId="1" type="noConversion"/>
  </si>
  <si>
    <t>东屿A厅  375平</t>
    <phoneticPr fontId="2" type="noConversion"/>
  </si>
  <si>
    <t>东屿B厅  375平</t>
    <phoneticPr fontId="2" type="noConversion"/>
  </si>
  <si>
    <t>东屿C厅  375平</t>
    <phoneticPr fontId="2" type="noConversion"/>
  </si>
  <si>
    <t>云亭  300平</t>
    <phoneticPr fontId="2" type="noConversion"/>
  </si>
  <si>
    <t>东方演艺厅  500固定座位</t>
    <phoneticPr fontId="2" type="noConversion"/>
  </si>
  <si>
    <t>孔雀1厅  120平</t>
    <phoneticPr fontId="2" type="noConversion"/>
  </si>
  <si>
    <t>东屿岛大酒店会议室</t>
    <phoneticPr fontId="1" type="noConversion"/>
  </si>
  <si>
    <t>万泉厅2 300平</t>
    <phoneticPr fontId="2" type="noConversion"/>
  </si>
  <si>
    <t>万泉厅3 300平</t>
    <phoneticPr fontId="2" type="noConversion"/>
  </si>
  <si>
    <t>物料间</t>
    <phoneticPr fontId="2" type="noConversion"/>
  </si>
  <si>
    <t>琼海博鳌亚洲论坛大酒店</t>
    <phoneticPr fontId="2" type="noConversion"/>
  </si>
  <si>
    <t>博鳌亚洲论坛东屿岛大酒店</t>
    <phoneticPr fontId="2" type="noConversion"/>
  </si>
  <si>
    <t>签到桌</t>
    <phoneticPr fontId="1" type="noConversion"/>
  </si>
  <si>
    <t>签到桌、桌花、台卡</t>
    <phoneticPr fontId="1" type="noConversion"/>
  </si>
  <si>
    <t>文具</t>
    <phoneticPr fontId="1" type="noConversion"/>
  </si>
  <si>
    <t>席位卡</t>
    <phoneticPr fontId="1" type="noConversion"/>
  </si>
  <si>
    <t>VIP备用金费用预估（餐费、物料、酒店杂费等）</t>
    <phoneticPr fontId="1" type="noConversion"/>
  </si>
  <si>
    <t>茶歇费用80/位</t>
    <phoneticPr fontId="1" type="noConversion"/>
  </si>
  <si>
    <t>车辆</t>
    <phoneticPr fontId="1" type="noConversion"/>
  </si>
  <si>
    <t>红酒费用150,000元预留</t>
    <phoneticPr fontId="1" type="noConversion"/>
  </si>
  <si>
    <t>30辆别克GL8、5辆凯迪拉克（CT6+XT5）</t>
    <rPh sb="2" eb="3">
      <t>laing</t>
    </rPh>
    <rPh sb="3" eb="4">
      <t>bie ke</t>
    </rPh>
    <rPh sb="9" eb="10">
      <t>l</t>
    </rPh>
    <rPh sb="10" eb="11">
      <t>kai di la ke</t>
    </rPh>
    <phoneticPr fontId="1" type="noConversion"/>
  </si>
  <si>
    <t>VIP用车（车辆租赁+司机费用）</t>
    <rPh sb="4" eb="5">
      <t>che</t>
    </rPh>
    <rPh sb="5" eb="6">
      <t>yu liu</t>
    </rPh>
    <rPh sb="7" eb="8">
      <t>fei yong</t>
    </rPh>
    <phoneticPr fontId="1" type="noConversion"/>
  </si>
  <si>
    <t>备用车辆（预估，最终费用以实际发生为准）</t>
    <phoneticPr fontId="1" type="noConversion"/>
  </si>
  <si>
    <t>非VIP接机小礼包+矿泉水</t>
    <phoneticPr fontId="1" type="noConversion"/>
  </si>
  <si>
    <t>VIP接机打火机+湿纸巾+矿泉水</t>
    <phoneticPr fontId="1" type="noConversion"/>
  </si>
  <si>
    <t>房间欢迎礼品</t>
    <phoneticPr fontId="2" type="noConversion"/>
  </si>
  <si>
    <t>VIP房间果篮</t>
    <phoneticPr fontId="1" type="noConversion"/>
  </si>
  <si>
    <t>分会场搭建（分会场投影仪&amp;幕布&amp;白板&amp;激光笔&amp;讲台）</t>
    <phoneticPr fontId="1" type="noConversion"/>
  </si>
  <si>
    <t>文件夹，铅笔，10张信纸</t>
    <phoneticPr fontId="1" type="noConversion"/>
  </si>
  <si>
    <t>纸质房卡套</t>
    <phoneticPr fontId="1" type="noConversion"/>
  </si>
  <si>
    <t>晚宴菜单</t>
    <phoneticPr fontId="1" type="noConversion"/>
  </si>
  <si>
    <t>各板块现场执行负责人20人，3天/人</t>
    <phoneticPr fontId="2" type="noConversion"/>
  </si>
  <si>
    <t>工作人员住宿费，2晚/人</t>
    <phoneticPr fontId="1" type="noConversion"/>
  </si>
  <si>
    <t>礼仪及服装</t>
    <phoneticPr fontId="1" type="noConversion"/>
  </si>
  <si>
    <t>司机食宿费VIP</t>
    <phoneticPr fontId="2" type="noConversion"/>
  </si>
  <si>
    <t>KT板裱写真，定制木质底座</t>
    <phoneticPr fontId="1" type="noConversion"/>
  </si>
  <si>
    <t>琼海博鳌亚洲湾度假酒店</t>
    <phoneticPr fontId="2" type="noConversion"/>
  </si>
  <si>
    <t>万泉厅1 300平</t>
    <phoneticPr fontId="2" type="noConversion"/>
  </si>
  <si>
    <t>贵宾厅1</t>
    <rPh sb="0" eb="1">
      <t>gui'bin't</t>
    </rPh>
    <phoneticPr fontId="1" type="noConversion"/>
  </si>
  <si>
    <t>贵宾厅2</t>
    <rPh sb="0" eb="1">
      <t>gui'bin't</t>
    </rPh>
    <phoneticPr fontId="1" type="noConversion"/>
  </si>
  <si>
    <t>VIP分餐</t>
    <rPh sb="3" eb="4">
      <t>fen'c</t>
    </rPh>
    <phoneticPr fontId="1" type="noConversion"/>
  </si>
  <si>
    <t>圆桌桌餐，餐饮费用/位，.不含软饮及酒水费用（12人/桌）</t>
    <rPh sb="0" eb="1">
      <t>yuan'z'z'c</t>
    </rPh>
    <rPh sb="25" eb="26">
      <t>ren</t>
    </rPh>
    <rPh sb="27" eb="28">
      <t>zhuo</t>
    </rPh>
    <phoneticPr fontId="1" type="noConversion"/>
  </si>
  <si>
    <t>大床房（大床含单早，wifi，服务费，增值税费）-SGM自付</t>
    <phoneticPr fontId="1" type="noConversion"/>
  </si>
  <si>
    <t>套房（大床含单早，wifi，服务费，增值税费）</t>
    <rPh sb="0" eb="1">
      <t>tao'fang</t>
    </rPh>
    <phoneticPr fontId="1" type="noConversion"/>
  </si>
  <si>
    <t>双床单住（双床含双早，wifi，服务费，增值税费）</t>
    <rPh sb="0" eb="1">
      <t>shuang'c</t>
    </rPh>
    <rPh sb="2" eb="3">
      <t>dan'zhu</t>
    </rPh>
    <phoneticPr fontId="1" type="noConversion"/>
  </si>
  <si>
    <t>双床房（双床含双早，wifi，服务费，增值税费）</t>
    <rPh sb="0" eb="1">
      <t>shuang'c</t>
    </rPh>
    <rPh sb="2" eb="3">
      <t>fang</t>
    </rPh>
    <phoneticPr fontId="1" type="noConversion"/>
  </si>
  <si>
    <t>孔雀2厅  120平</t>
    <phoneticPr fontId="2" type="noConversion"/>
  </si>
  <si>
    <t>孔雀3厅  120平</t>
    <phoneticPr fontId="2" type="noConversion"/>
  </si>
  <si>
    <t>3家酒店</t>
    <phoneticPr fontId="2" type="noConversion"/>
  </si>
  <si>
    <t>欢迎礼包装</t>
    <rPh sb="0" eb="1">
      <t>huan'ying'li</t>
    </rPh>
    <rPh sb="3" eb="4">
      <t>bao'zhuang</t>
    </rPh>
    <phoneticPr fontId="1" type="noConversion"/>
  </si>
  <si>
    <t>晚宴普通桌花</t>
    <rPh sb="2" eb="3">
      <t>pu'tong</t>
    </rPh>
    <phoneticPr fontId="1" type="noConversion"/>
  </si>
  <si>
    <t>晚宴主桌桌花</t>
    <rPh sb="2" eb="3">
      <t>zhu'zhuo</t>
    </rPh>
    <phoneticPr fontId="1" type="noConversion"/>
  </si>
  <si>
    <t>红酒杯盖</t>
    <rPh sb="0" eb="1">
      <t>hong'jiu</t>
    </rPh>
    <rPh sb="2" eb="3">
      <t>bei'gai</t>
    </rPh>
    <phoneticPr fontId="1" type="noConversion"/>
  </si>
  <si>
    <t>分会场麦标套</t>
    <rPh sb="0" eb="1">
      <t>fen'hui'c</t>
    </rPh>
    <rPh sb="3" eb="4">
      <t>mai'biao'tao</t>
    </rPh>
    <phoneticPr fontId="1" type="noConversion"/>
  </si>
  <si>
    <t>红酒开瓶费200/桌</t>
    <phoneticPr fontId="1" type="noConversion"/>
  </si>
  <si>
    <t>2月13日自助午餐（博鳌亚洲论坛大酒店+东屿大酒店）</t>
    <phoneticPr fontId="1" type="noConversion"/>
  </si>
  <si>
    <t>2月13日晚宴（博鳌亚洲论坛大酒店）</t>
    <phoneticPr fontId="1" type="noConversion"/>
  </si>
  <si>
    <t>2月13日上午+下午大会分会茶歇</t>
    <phoneticPr fontId="1" type="noConversion"/>
  </si>
  <si>
    <t>2月13日 经销商大会 ：BFA主会场</t>
    <phoneticPr fontId="2" type="noConversion"/>
  </si>
  <si>
    <t>2月12日经销商 45-53座大巴博鳌机场和高铁站单次使用价格</t>
    <phoneticPr fontId="2" type="noConversion"/>
  </si>
  <si>
    <t>2月12日经销商 45-53座大巴海口接机单次使用价格</t>
    <phoneticPr fontId="1" type="noConversion"/>
  </si>
  <si>
    <t>2月14日经销商 45-53座大巴海口送机单次使用价格</t>
    <phoneticPr fontId="2" type="noConversion"/>
  </si>
  <si>
    <t>2月14日经销商 45-53座大巴博鳌送机、送高铁单次使用价格</t>
    <phoneticPr fontId="2" type="noConversion"/>
  </si>
  <si>
    <t>2月12日大巴机场、高铁站停车费</t>
    <phoneticPr fontId="2" type="noConversion"/>
  </si>
  <si>
    <t>2月12日经销商 45-53座大巴三亚接机单次使用价格</t>
    <phoneticPr fontId="1" type="noConversion"/>
  </si>
  <si>
    <t>2月14日经销商 45-53座大巴三亚送机单次使用价格</t>
    <phoneticPr fontId="1" type="noConversion"/>
  </si>
  <si>
    <t>2月12日-14日BFA主会场场地其他费用（电箱租赁、布展工作证，进出工作车辆制证等，预计费用，以实际产生费用结算）</t>
    <phoneticPr fontId="2" type="noConversion"/>
  </si>
  <si>
    <t>其他</t>
    <rPh sb="0" eb="1">
      <t>qi'ta</t>
    </rPh>
    <phoneticPr fontId="1" type="noConversion"/>
  </si>
  <si>
    <t>讲师费用</t>
    <rPh sb="0" eb="1">
      <t>jiang's</t>
    </rPh>
    <rPh sb="2" eb="3">
      <t>fei'y</t>
    </rPh>
    <phoneticPr fontId="1" type="noConversion"/>
  </si>
  <si>
    <t>用餐</t>
    <rPh sb="0" eb="1">
      <t>y'c</t>
    </rPh>
    <phoneticPr fontId="1" type="noConversion"/>
  </si>
  <si>
    <t>10:00-23:00暂按60分钟一班计算</t>
    <phoneticPr fontId="2" type="noConversion"/>
  </si>
  <si>
    <t>按1520人计算，8:00-23:00,250公里</t>
    <phoneticPr fontId="2" type="noConversion"/>
  </si>
  <si>
    <t>10:00-23:00暂按60分钟一班计算</t>
    <phoneticPr fontId="2" type="noConversion"/>
  </si>
  <si>
    <t>10:00-23:00暂按60分钟一班计算</t>
    <phoneticPr fontId="2" type="noConversion"/>
  </si>
  <si>
    <t xml:space="preserve">2月13日经销商 45-53座大巴全天使用 </t>
    <phoneticPr fontId="2" type="noConversion"/>
  </si>
  <si>
    <t>2月12日经销商 45-53座大巴经销商彩排</t>
    <rPh sb="17" eb="18">
      <t>jign'xiao'shang</t>
    </rPh>
    <rPh sb="20" eb="21">
      <t>cai'p</t>
    </rPh>
    <phoneticPr fontId="1" type="noConversion"/>
  </si>
  <si>
    <t>19:00-22:00</t>
    <phoneticPr fontId="1" type="noConversion"/>
  </si>
  <si>
    <t>讲师费用及讲师差旅费用</t>
    <rPh sb="0" eb="1">
      <t>jiang'shi</t>
    </rPh>
    <rPh sb="2" eb="3">
      <t>fei'y</t>
    </rPh>
    <rPh sb="4" eb="5">
      <t>ji</t>
    </rPh>
    <rPh sb="5" eb="6">
      <t>jiang'shi</t>
    </rPh>
    <rPh sb="7" eb="8">
      <t>chai'lv</t>
    </rPh>
    <rPh sb="9" eb="10">
      <t>fei'y</t>
    </rPh>
    <phoneticPr fontId="1" type="noConversion"/>
  </si>
  <si>
    <t>2020凯迪拉克经销商年会SOW</t>
  </si>
  <si>
    <t>客房
2月12日/13日两晚</t>
  </si>
  <si>
    <t xml:space="preserve">琼海博鳌亚洲论坛大酒店
</t>
  </si>
  <si>
    <t xml:space="preserve">博鳌亚洲论坛东屿岛大酒店
</t>
  </si>
  <si>
    <t xml:space="preserve">琼海博鳌亚洲湾度假酒店
</t>
  </si>
  <si>
    <t>2月10日晚22点进场，2月10日-2月12日BFA主会场场地搭建，彩排，活动当天费用预估 （全天8小时搭建）*3天，预留19号上午半天撤场</t>
  </si>
  <si>
    <t>2月13日BFA主会场VIP休息室场地使用费用预估，（全天8小时会议使用）*1天</t>
  </si>
  <si>
    <t>安保人员，40人</t>
  </si>
  <si>
    <t>培兰大桥桥头灯杆旗（每组4幅，共31组）</t>
  </si>
  <si>
    <r>
      <t xml:space="preserve">活动时间：2020年2月13日 Date  Feb.13, 2020
预估人数：1200人经销商  Estimated number: 1200 dealers
活动安排：2月12日   各地抵达，签到并办理入住
                2月13日   上午大会，下午论坛，  晚上晚宴
                2月14日  上午     退房，回程 
Event schedule: Feb.12  Arrival, check in 
                          Feb.13 EVENT
                          Feb.14  Check out, return trip             
</t>
    </r>
    <r>
      <rPr>
        <sz val="9"/>
        <color rgb="FFFF0000"/>
        <rFont val="凯迪拉克汉仪俊黑50简"/>
        <family val="1"/>
        <charset val="134"/>
      </rPr>
      <t xml:space="preserve">**供应商依据采购要求提报的项目，单价，品质标准内容，经过采购竞标后获得批准将不得予以任何追加和调整并予以确认。
Suppliers will provide items,unit price and quality standards according to purchases requirements. Suppliers can't adjust budgets if the final price will be confirmed .  </t>
    </r>
  </si>
  <si>
    <t>行李牌，区分酒店，以1200人份预估</t>
  </si>
  <si>
    <t>欢迎信、行程安排、PIN等，以1200人份预估</t>
  </si>
  <si>
    <t>支持所有与会人员在线注册预订，包含平台架构、页面设计、服务器租赁、系统运维，以1200人份预估</t>
  </si>
  <si>
    <t>矿水</t>
  </si>
  <si>
    <t>支付宝快捷支付，包含退款手续费，以1200人份预估</t>
  </si>
  <si>
    <t>会议接待期间短信发送，以1200人份预估</t>
  </si>
  <si>
    <t>2月12日自助晚餐（博鳌亚洲论坛大酒店+东屿大酒店+亚洲湾度假酒店 ）</t>
  </si>
  <si>
    <t>签到木质背景板
Sign wooden board background</t>
    <phoneticPr fontId="2" type="noConversion"/>
  </si>
  <si>
    <t>接机牌
Pick-up card</t>
    <phoneticPr fontId="1" type="noConversion"/>
  </si>
  <si>
    <t>车头牌
Front plate</t>
    <phoneticPr fontId="1" type="noConversion"/>
  </si>
  <si>
    <t>行李牌
Luggage tag</t>
    <phoneticPr fontId="1" type="noConversion"/>
  </si>
  <si>
    <t>酒店指引水牌
Hotel Guide Sign</t>
    <phoneticPr fontId="1" type="noConversion"/>
  </si>
  <si>
    <t>签到物料
Check-in items</t>
    <phoneticPr fontId="1" type="noConversion"/>
  </si>
  <si>
    <t>非VIP接机小礼包+矿泉水
Non-VIP pick-up gift package + mineral water</t>
    <phoneticPr fontId="1" type="noConversion"/>
  </si>
  <si>
    <t>VIP接机打火机+湿纸巾+矿泉水
VIP Pickup Lighter + Wet Tissue + Mineral Water</t>
    <phoneticPr fontId="1" type="noConversion"/>
  </si>
  <si>
    <t>房间欢迎礼品
Room welcome gift</t>
    <phoneticPr fontId="2" type="noConversion"/>
  </si>
  <si>
    <t>欢迎礼包装
Welcome gift package</t>
    <rPh sb="0" eb="1">
      <t>huan'ying'li</t>
    </rPh>
    <rPh sb="3" eb="4">
      <t>bao'zhuang</t>
    </rPh>
    <phoneticPr fontId="1" type="noConversion"/>
  </si>
  <si>
    <t>VIP房间果篮
VIP Room Fruit Basket</t>
    <phoneticPr fontId="1" type="noConversion"/>
  </si>
  <si>
    <t>签到桌
VIP Room Fruit Basket</t>
    <phoneticPr fontId="1" type="noConversion"/>
  </si>
  <si>
    <t>分会场搭建（分会场投影仪&amp;幕布&amp;白板&amp;激光笔&amp;讲台）
Branch venue construction (branch projector &amp; curtain &amp; whiteboard &amp; laser pointer &amp; podium)</t>
    <phoneticPr fontId="1" type="noConversion"/>
  </si>
  <si>
    <t>文具
stationery</t>
    <phoneticPr fontId="1" type="noConversion"/>
  </si>
  <si>
    <t>纸质房卡套
Paper room card set</t>
    <phoneticPr fontId="1" type="noConversion"/>
  </si>
  <si>
    <t>席位卡
Seat card</t>
    <phoneticPr fontId="1" type="noConversion"/>
  </si>
  <si>
    <t>晚宴主桌桌花
Dinner Main Table Flowers</t>
    <rPh sb="2" eb="3">
      <t>zhu'zhuo</t>
    </rPh>
    <phoneticPr fontId="1" type="noConversion"/>
  </si>
  <si>
    <t>晚宴普通桌花
Dinner ordinary table flowers</t>
    <rPh sb="2" eb="3">
      <t>pu'tong</t>
    </rPh>
    <phoneticPr fontId="1" type="noConversion"/>
  </si>
  <si>
    <t>晚宴菜单
Dinner menu</t>
    <phoneticPr fontId="1" type="noConversion"/>
  </si>
  <si>
    <t>分会场麦标套
Branch Microphone set</t>
    <rPh sb="0" eb="1">
      <t>fen'hui'c</t>
    </rPh>
    <rPh sb="3" eb="4">
      <t>mai'biao'tao</t>
    </rPh>
    <phoneticPr fontId="1" type="noConversion"/>
  </si>
  <si>
    <t>红酒杯盖
Wine paper cover</t>
    <rPh sb="0" eb="1">
      <t>hong'jiu</t>
    </rPh>
    <rPh sb="2" eb="3">
      <t>bei'gai</t>
    </rPh>
    <phoneticPr fontId="1" type="noConversion"/>
  </si>
  <si>
    <t>矿泉水
mineral water</t>
    <rPh sb="0" eb="2">
      <t>kuang quan shu</t>
    </rPh>
    <phoneticPr fontId="1" type="noConversion"/>
  </si>
  <si>
    <t>在线注册系统
Online registration system</t>
    <phoneticPr fontId="2" type="noConversion"/>
  </si>
  <si>
    <t>短信平台使用费
SMS platform usage fee</t>
    <phoneticPr fontId="1" type="noConversion"/>
  </si>
  <si>
    <t>热线电话
Hotline Customer service</t>
    <phoneticPr fontId="1" type="noConversion"/>
  </si>
  <si>
    <t xml:space="preserve">客服6人，以15个工作日计
 6 people, 15 working days </t>
    <phoneticPr fontId="1" type="noConversion"/>
  </si>
  <si>
    <t>工作人员费用
Staff costs</t>
    <phoneticPr fontId="2" type="noConversion"/>
  </si>
  <si>
    <t>各板块现场执行负责人20人，3天/人
20 persons in charge of on-site execution of each sector, 3 days / person</t>
    <phoneticPr fontId="2" type="noConversion"/>
  </si>
  <si>
    <t>工作人员住宿费，2晚/人
Staff accommodation, 2 nights / person</t>
    <phoneticPr fontId="1" type="noConversion"/>
  </si>
  <si>
    <t>工作人员餐费及通讯费
Staff meal and communication costs</t>
    <phoneticPr fontId="1" type="noConversion"/>
  </si>
  <si>
    <t>工作人员上海往返机票
 Staff Shanghai round-trip ticket</t>
    <phoneticPr fontId="2" type="noConversion"/>
  </si>
  <si>
    <t xml:space="preserve">机场迎宾
Welcome staffs in airport </t>
    <phoneticPr fontId="1" type="noConversion"/>
  </si>
  <si>
    <t>酒店工作人员
Hotel staff</t>
    <phoneticPr fontId="1" type="noConversion"/>
  </si>
  <si>
    <t>暂按控房签到，物料，会务、餐饮共50人预估，含会务指引、会议服务、送机人员。以实际发生费用为准。
工作时限10小时，如超时需加100元/人/天
"check-in, materials, conference services, catering, a total of 50 people estimate, including guidelines, conference services, airport drop-off personnel. The actual cost shall prevail.
The working time limit is 10 hours. If overtime, add 100 yuan / person / day.</t>
    <phoneticPr fontId="2" type="noConversion"/>
  </si>
  <si>
    <t xml:space="preserve">礼仪及服装
Etiquette and clothing </t>
    <phoneticPr fontId="1" type="noConversion"/>
  </si>
  <si>
    <t>人员暂按40人预估（2个机场），以实际发生费用为准。工作时限10小时，如超时需加100元/人/天
Estimated by 40 people (2 airports), which is subject to the actual cost. Working time limit is 10 hours, if overtime, add 100 yuan / person / day</t>
    <phoneticPr fontId="2" type="noConversion"/>
  </si>
  <si>
    <t>VIP备用金费用预估（餐费、物料、酒店杂费等）
VIP petty cash</t>
    <phoneticPr fontId="1" type="noConversion"/>
  </si>
  <si>
    <t>讲师费用
Guest speaker</t>
    <rPh sb="0" eb="1">
      <t>jiang's</t>
    </rPh>
    <rPh sb="2" eb="3">
      <t>fei'y</t>
    </rPh>
    <phoneticPr fontId="1" type="noConversion"/>
  </si>
  <si>
    <t xml:space="preserve">讲师费用及讲师差旅费用
Benefit cost and transportation fee of guest speaker </t>
    <rPh sb="0" eb="1">
      <t>jiang'shi</t>
    </rPh>
    <rPh sb="2" eb="3">
      <t>fei'y</t>
    </rPh>
    <rPh sb="4" eb="5">
      <t>ji</t>
    </rPh>
    <rPh sb="5" eb="6">
      <t>jiang'shi</t>
    </rPh>
    <rPh sb="7" eb="8">
      <t>chai'lv</t>
    </rPh>
    <rPh sb="9" eb="10">
      <t>fei'y</t>
    </rPh>
    <phoneticPr fontId="1" type="noConversion"/>
  </si>
  <si>
    <t xml:space="preserve"> 小计  Subtotal</t>
    <phoneticPr fontId="1" type="noConversion"/>
  </si>
  <si>
    <t>签到桌、桌花、台卡
Table、Table flower、card included</t>
    <phoneticPr fontId="1" type="noConversion"/>
  </si>
  <si>
    <t>KT板裱写真
KT board</t>
    <phoneticPr fontId="1" type="noConversion"/>
  </si>
  <si>
    <t>3家酒店
3 hotels</t>
    <phoneticPr fontId="2" type="noConversion"/>
  </si>
  <si>
    <t>KT板裱写真，机场接驳，酒店-会场接驳
KT boar</t>
    <phoneticPr fontId="1" type="noConversion"/>
  </si>
  <si>
    <t>木质水牌
Wooden sign</t>
    <rPh sb="0" eb="1">
      <t>mu'zhi</t>
    </rPh>
    <rPh sb="2" eb="3">
      <t>shui'pai</t>
    </rPh>
    <phoneticPr fontId="1" type="noConversion"/>
  </si>
  <si>
    <t>在线支付功能模块使用费
Online payment fee</t>
    <phoneticPr fontId="1" type="noConversion"/>
  </si>
  <si>
    <t>文件夹，铅笔，10张信纸
Folder、pencil、writing paper</t>
    <phoneticPr fontId="1" type="noConversion"/>
  </si>
  <si>
    <t>琼海博鳌亚洲论坛大酒店
BFA Hotel
特别说明：实际可控房量以预订当天酒店提供的数量为准
Note: Actual controllable room quantities subject to how many rooms BFA Hotel may provide</t>
    <phoneticPr fontId="1" type="noConversion"/>
  </si>
  <si>
    <t>博鳌亚洲论坛东屿岛大酒店
Boao Forum for Asia Dongyu Island Hostel
特别说明：实际可控房量以预订当天酒店提供的数量为准
Note: Actual controllable room quantities subject to how many rooms Dongyu Island Hostel may provide</t>
    <phoneticPr fontId="1" type="noConversion"/>
  </si>
  <si>
    <t>琼海博鳌亚洲湾度假酒店
Boao Asia Bay Resort
特别说明：实际可控房量以预订当天酒店提供的数量为准
Note: Actual controllable room quantities subject to how many rooms Asia Bay Resort may provide</t>
    <phoneticPr fontId="1" type="noConversion"/>
  </si>
  <si>
    <t>2月13日自助午餐（博鳌亚洲论坛大酒店+东屿大酒店）
Buffet lunch (BFA Hotel + Dongyu Island Hostel)</t>
    <phoneticPr fontId="1" type="noConversion"/>
  </si>
  <si>
    <t>2月13日晚宴（博鳌亚洲论坛大酒店）
Dinner Party (BFA Hotel)</t>
    <phoneticPr fontId="1" type="noConversion"/>
  </si>
  <si>
    <t>2月13日上午+下午大会分会茶歇
Tea break (forenoon + afternoon conference)</t>
    <phoneticPr fontId="1" type="noConversion"/>
  </si>
  <si>
    <t>2月13日 经销商大会 ：BFA主会场
BFA Main Venue</t>
    <phoneticPr fontId="2" type="noConversion"/>
  </si>
  <si>
    <t>2月12日-14日BFA主会场场地其他费用（电箱租赁、布展工作证，进出工作车辆制证等，预计费用，以实际产生费用结算）
12-14 Feb Other expenses of BFA main venue(electric box rental, exhibition work permit, in and out work vehicle certification, etc., estimated expenses, settled according to actual expenses)</t>
    <phoneticPr fontId="2" type="noConversion"/>
  </si>
  <si>
    <t>安保人员，40人，费用/人/天
Security Staff, 40 people, cost / person / day</t>
    <phoneticPr fontId="1" type="noConversion"/>
  </si>
  <si>
    <t>国际会议中心会议室
International Conference Center</t>
    <phoneticPr fontId="1" type="noConversion"/>
  </si>
  <si>
    <t>东屿A厅  375平
Dongyu Hall A, 375 square metre</t>
    <phoneticPr fontId="2" type="noConversion"/>
  </si>
  <si>
    <t>东屿B厅  375平
Dongyu Hall B, 375 square metre</t>
    <phoneticPr fontId="2" type="noConversion"/>
  </si>
  <si>
    <t>东屿C厅  375平
Dongyu Hall C, 375 square metre</t>
    <phoneticPr fontId="2" type="noConversion"/>
  </si>
  <si>
    <t>云亭  300平
Yunting, 300 square meters</t>
    <phoneticPr fontId="2" type="noConversion"/>
  </si>
  <si>
    <t>东方演艺厅  500固定座位
Oriental Performance Hall, 500 fixed seats</t>
    <phoneticPr fontId="2" type="noConversion"/>
  </si>
  <si>
    <t>孔雀1厅  120平
Peacock Hall 1, 120 square metre</t>
    <phoneticPr fontId="2" type="noConversion"/>
  </si>
  <si>
    <t>孔雀2厅  120平
Peacock Hall 2, 120 square metre</t>
    <phoneticPr fontId="2" type="noConversion"/>
  </si>
  <si>
    <t>孔雀3厅  120平
Peacock Hall 3, 120 square metre</t>
    <phoneticPr fontId="2" type="noConversion"/>
  </si>
  <si>
    <t>东屿岛大酒店会议室
Dongyu Island Hostel Conference Center</t>
    <phoneticPr fontId="1" type="noConversion"/>
  </si>
  <si>
    <t>万泉厅1 300平
Wanquan Hall 1, 300 square metre</t>
    <phoneticPr fontId="2" type="noConversion"/>
  </si>
  <si>
    <t>万泉厅2 300平
Wanquan Hall 2, 300 square metre</t>
    <phoneticPr fontId="2" type="noConversion"/>
  </si>
  <si>
    <t>万泉厅3 300平
Wanquan Hall 3, 300 square metre</t>
    <phoneticPr fontId="2" type="noConversion"/>
  </si>
  <si>
    <t>贵宾厅1
VIP Hall 1</t>
    <rPh sb="0" eb="1">
      <t>gui'bin't</t>
    </rPh>
    <phoneticPr fontId="1" type="noConversion"/>
  </si>
  <si>
    <t>贵宾厅2
VIP Hall 2</t>
    <rPh sb="0" eb="1">
      <t>gui'bin't</t>
    </rPh>
    <phoneticPr fontId="1" type="noConversion"/>
  </si>
  <si>
    <t>物料间
Material Room</t>
    <phoneticPr fontId="2" type="noConversion"/>
  </si>
  <si>
    <t>琼海博鳌亚洲论坛大酒店
BFA Hotel</t>
    <phoneticPr fontId="2" type="noConversion"/>
  </si>
  <si>
    <t>博鳌亚洲论坛东屿岛大酒店
Boao Forum for Asia Dongyu Island Hostel</t>
    <phoneticPr fontId="2" type="noConversion"/>
  </si>
  <si>
    <t>琼海博鳌亚洲湾度假酒店
Boao Asia Bay Resort</t>
    <phoneticPr fontId="2" type="noConversion"/>
  </si>
  <si>
    <t>主酒店展车
Exhibition Car of Main Hotel</t>
    <phoneticPr fontId="1" type="noConversion"/>
  </si>
  <si>
    <t>亚论酒店&amp;东屿岛酒店广告位
Advertising Position of BFA &amp; Dongyu Island Hotel</t>
    <phoneticPr fontId="34" type="noConversion"/>
  </si>
  <si>
    <t>2月12日经销商 45-53座大巴博鳌机场和高铁站单次使用价格
12 Feb, 45-53 seats, pickup shuttel bus of Boao airport &amp; Rail station for dealers, single usage cost</t>
    <phoneticPr fontId="2" type="noConversion"/>
  </si>
  <si>
    <t>2月12日经销商 45-53座大巴海口接机单次使用价格
12 Feb, 45-53 seats, pickup shuttel bus of Haikou Airport for dealers, single usage cost</t>
    <phoneticPr fontId="1" type="noConversion"/>
  </si>
  <si>
    <t>2月12日经销商 45-53座大巴三亚接机单次使用价格
12 Feb, 45-53 seats, pickup shuttel bus of Sanya airport for dealers, single usage cost</t>
    <phoneticPr fontId="1" type="noConversion"/>
  </si>
  <si>
    <t>2月12日经销商 45-53座大巴经销商彩排
12 Feb, 45-53 seats, shuttel bus of rehearsal for dealers</t>
    <rPh sb="17" eb="18">
      <t>jign'xiao'shang</t>
    </rPh>
    <rPh sb="20" eb="21">
      <t>cai'p</t>
    </rPh>
    <phoneticPr fontId="1" type="noConversion"/>
  </si>
  <si>
    <t>2月12日大巴机场、高铁站停车费
12 Feb, Parking Fee of bus at the airport and rail station</t>
    <phoneticPr fontId="2" type="noConversion"/>
  </si>
  <si>
    <t>2月13日经销商 45-53座大巴全天使用 
13 Feb 45-53 seats, Shuttel bus for dealers, all day usage cost</t>
    <phoneticPr fontId="2" type="noConversion"/>
  </si>
  <si>
    <t>2月14日经销商 45-53座大巴海口送机单次使用价格
14 Feb, 45-53 seats, Shuttel bus to Haikou airport, single usage cost</t>
    <phoneticPr fontId="2" type="noConversion"/>
  </si>
  <si>
    <t>2月14日经销商 45-53座大巴博鳌送机、送高铁单次使用价格
14 Feb, 45-53 seats, Shuttel bus to Boao airport and rail station, single usage cost</t>
    <phoneticPr fontId="2" type="noConversion"/>
  </si>
  <si>
    <t>2月14日经销商 45-53座大巴三亚送机单次使用价格
14 Feb, 45-53 seats, Shuttel bus to Sanya airport, single usage cost</t>
    <phoneticPr fontId="1" type="noConversion"/>
  </si>
  <si>
    <t>VIP用车（车辆租赁+司机费用）
VIP limo (limo rental+driver)</t>
    <rPh sb="4" eb="5">
      <t>che</t>
    </rPh>
    <rPh sb="5" eb="6">
      <t>yu liu</t>
    </rPh>
    <rPh sb="7" eb="8">
      <t>fei yong</t>
    </rPh>
    <phoneticPr fontId="1" type="noConversion"/>
  </si>
  <si>
    <t>备用车辆（预估，最终费用以实际发生为准）
Standby Vehicle(Estimated, subject to actual expense)</t>
    <phoneticPr fontId="1" type="noConversion"/>
  </si>
  <si>
    <t>司机食宿费VIP
VIP dirvers' expense for meal and accommodation</t>
    <phoneticPr fontId="2" type="noConversion"/>
  </si>
  <si>
    <t>2月13日BFA主会场VIP休息室场地使用费用预估，暂按大王椰VIP休息室*1天95平米（12*6.5*3.4M） （全天8小时会议使用）*1天
13 Feb, the estimated cost of using the venue of the VIP lounge of BFA main venue is temporarily based on the 1 day and 95 square meters (12 * 6.5 * 3.4m) of dawangye VIP Lounge (8-hour conference ) for 1 day</t>
    <phoneticPr fontId="2" type="noConversion"/>
  </si>
  <si>
    <t>双床房（双床含双早，wifi，服务费，增值税费）
Double bed room (double bed including double breakfast, WiFi, service fee, VAT)</t>
    <rPh sb="0" eb="1">
      <t>shuang'c</t>
    </rPh>
    <rPh sb="2" eb="3">
      <t>fang</t>
    </rPh>
    <phoneticPr fontId="1" type="noConversion"/>
  </si>
  <si>
    <t>大床房（大床含单早，wifi，服务费，增值税费）-SGM自付
King bed room (King bed including single breakfast, WiFi, service fee, value-added tax - pay by SGM</t>
    <phoneticPr fontId="1" type="noConversion"/>
  </si>
  <si>
    <t>套房（大床含单早，wifi，服务费，增值税费）
Suite (big bed including single breakfast, WiFi, service fee, VAT)</t>
    <rPh sb="0" eb="1">
      <t>tao'fang</t>
    </rPh>
    <phoneticPr fontId="1" type="noConversion"/>
  </si>
  <si>
    <t>大床房（大床含单早，wifi，服务费，增值税费）
King bed room (King bed including single breakfast, WiFi, service fee, VAT)</t>
    <phoneticPr fontId="1" type="noConversion"/>
  </si>
  <si>
    <t>双床房（双床含双早，wifi，服务费，增值税费）
Double bed room (double bed including double breakfast, WiFi, service fee, VAT)</t>
    <phoneticPr fontId="1" type="noConversion"/>
  </si>
  <si>
    <t>琼海博鳌亚洲论坛大酒店，怡景西餐厅，自助晚餐
Boao Asia Forum Hotel, Yijing western restaurant, buffet dinner</t>
    <phoneticPr fontId="1" type="noConversion"/>
  </si>
  <si>
    <t>亚细亚餐厅&amp;聚贤阁中餐厅&amp;怡景西餐厅，自助午餐
Asia Restaurant &amp; Juxian Pavilion Chinese Restaurant &amp; Yijing western restaurant, buffet lunch</t>
    <phoneticPr fontId="1" type="noConversion"/>
  </si>
  <si>
    <t>大堂吧+鱼丽宴中餐厅+莳味西餐厅，自助午餐
Lobby bar + fish feast Chinese restaurant + shiswei western restaurant, buffet lunch</t>
    <phoneticPr fontId="1" type="noConversion"/>
  </si>
  <si>
    <t>VIP分餐
VIP meals</t>
    <rPh sb="3" eb="4">
      <t>fen'c</t>
    </rPh>
    <phoneticPr fontId="1" type="noConversion"/>
  </si>
  <si>
    <t>圆桌桌餐，餐饮费用/位，.不含软饮及酒水费用（12人/桌）
Round table meal, catering cost / person, excluding soft drinks and drinks cost (12 persons / table)</t>
    <rPh sb="0" eb="1">
      <t>yuan'z'z'c</t>
    </rPh>
    <rPh sb="25" eb="26">
      <t>ren</t>
    </rPh>
    <rPh sb="27" eb="28">
      <t>zhuo</t>
    </rPh>
    <phoneticPr fontId="1" type="noConversion"/>
  </si>
  <si>
    <t>晚餐软饮2小时畅饮费用（含雪碧/可乐/本地啤酒）
Dinner soft drinks 2 hours (including sprite / coke / local beer)</t>
    <phoneticPr fontId="1" type="noConversion"/>
  </si>
  <si>
    <t>红酒费用150,000元预留
Red wine cost 150000 yuan reserved</t>
    <phoneticPr fontId="1" type="noConversion"/>
  </si>
  <si>
    <t xml:space="preserve">红酒开瓶费200/桌
Bottle opening fee of red wine 200 / table
</t>
    <phoneticPr fontId="1" type="noConversion"/>
  </si>
  <si>
    <t xml:space="preserve">茶歇费用80/位
Tea break fee 80 / person
</t>
    <phoneticPr fontId="1" type="noConversion"/>
  </si>
  <si>
    <t>客房
2月12日/13日两晚
Room
12-13 Feb, Two nights</t>
    <phoneticPr fontId="1" type="noConversion"/>
  </si>
  <si>
    <t>2月10日晚22点进场，2月10日-2月12日BFA主会场场地搭建，彩排，活动当天费用预估，BFA主会场2592平米（54*48*10.5M） （全天8小时搭建）*3天，预留19号上午半天撤场
10 Feb, 22 clock approach, 10-12 Feb, Main venue construction, rehearsal. The The main venue of BFA is 2592m2 (54 * 48 * 10.5m) (8 hours in a day) for 3 days, and the venue will be removed for half a day on the morning of February 19</t>
    <phoneticPr fontId="2" type="noConversion"/>
  </si>
  <si>
    <t>天鹅1厅  90平
Swan hall 1, 90 square metre</t>
    <rPh sb="0" eb="2">
      <t>tian e</t>
    </rPh>
    <phoneticPr fontId="1" type="noConversion"/>
  </si>
  <si>
    <t>天鹅2厅  64平
Swan hall 2, 64 square metre</t>
    <rPh sb="0" eb="1">
      <t>tian</t>
    </rPh>
    <phoneticPr fontId="1" type="noConversion"/>
  </si>
  <si>
    <t xml:space="preserve">海景会议室 220平
Seascape conference room, 220 square metre
</t>
    <rPh sb="0" eb="1">
      <t>hai jing hui yi sh</t>
    </rPh>
    <phoneticPr fontId="2" type="noConversion"/>
  </si>
  <si>
    <t>主干道灯杆旗（每组4幅，共83组，2天以内使用）
Main road light pole flag (4 in each group, 83 in total, to be used within 2 days)</t>
    <phoneticPr fontId="34" type="noConversion"/>
  </si>
  <si>
    <t>主干道插刀旗
Main road cutting flag</t>
    <phoneticPr fontId="1" type="noConversion"/>
  </si>
  <si>
    <t>博鳌亚洲论坛大酒店与高尔夫球会转盘处（室外广告位）(环岛广告位）
Rotary table of Boao Forum Asia Hotel and Golf Club (outdoor advertising space) (advertising space around the island)</t>
    <phoneticPr fontId="34" type="noConversion"/>
  </si>
  <si>
    <t>博鳌亚洲论坛大酒店大堂至BFA主会场北门连廊二楼
The second floor of the corridor from the lobby of Boao Forum Asia Hotel to the north gate of BFA main venue</t>
    <phoneticPr fontId="34" type="noConversion"/>
  </si>
  <si>
    <t>酒店正门门楣（东屿岛上两家酒店正门外各1块）
Lintel of the front door of the hotel (one outside the front door of the two hotels on Dongyu Island)</t>
    <phoneticPr fontId="34" type="noConversion"/>
  </si>
  <si>
    <t>酒店大堂背景板（亚洲论坛与东屿岛各一个）
Background board of hotel lobby (one for Asia Forum and one for Dongyu Island)</t>
    <phoneticPr fontId="1" type="noConversion"/>
  </si>
  <si>
    <t>博鳌亚洲论坛大酒店大堂LED电视屏
Boao Forum Asia Hotel Lobby LED TV screen</t>
    <phoneticPr fontId="1" type="noConversion"/>
  </si>
  <si>
    <t>博鳌亚洲论坛大酒店大堂视频柱
Video column in the lobby of Boao Forum Asia Hotel</t>
    <phoneticPr fontId="1" type="noConversion"/>
  </si>
  <si>
    <t>主会场北门广告位
North Gate advertising space of main venue</t>
    <phoneticPr fontId="1" type="noConversion"/>
  </si>
  <si>
    <t>东峪厅广告位（左右各一块）
Advertising space in Dongyu Hall (one on the left and one on the right)</t>
    <phoneticPr fontId="1" type="noConversion"/>
  </si>
  <si>
    <t>博鳌亚洲论坛东屿岛大酒店大堂两侧（室内广告位）
Both sides of the lobby of Dong Yu Island Hotel of Boao Forum for Asia (indoor advertising space)</t>
    <phoneticPr fontId="1" type="noConversion"/>
  </si>
  <si>
    <t>主会场南门立柱广告位（室外广告位）
Column advertising space at the South Gate of the main venue (outdoor advertising space)</t>
    <phoneticPr fontId="34" type="noConversion"/>
  </si>
  <si>
    <t>主会场南门喷泉广场（室外广告位）
Main venue South Gate Fountain Square (outdoor advertising space)</t>
    <phoneticPr fontId="34" type="noConversion"/>
  </si>
  <si>
    <t>博鳌亚洲论坛大酒店大堂门口两侧三角区域（室外）
Main venue South Gate Fountain Square (outdoor advertising space)</t>
    <phoneticPr fontId="1" type="noConversion"/>
  </si>
  <si>
    <t>BFA主会场门口两侧展位(环廊）
Both sides of the entrance of BFA main venue (ring corridor)</t>
    <phoneticPr fontId="1" type="noConversion"/>
  </si>
  <si>
    <t>双床房（双床含双早，wifi，服务费，增值税费）
）
Double bed and single room (double bed including double breakfast, WiFi, service fee, value-added tax)</t>
    <rPh sb="0" eb="1">
      <t>shuang'c</t>
    </rPh>
    <rPh sb="2" eb="3">
      <t>dan'zhu</t>
    </rPh>
    <phoneticPr fontId="1" type="noConversion"/>
  </si>
  <si>
    <t>2月12日自助晚餐（琼海博鳌亚洲论坛大酒店+博鳌亚洲论坛东屿岛大酒店+琼海博鳌亚洲湾度假酒店）
Buffet dinner（Boao Asia Forum Hotel+Dong Yu Island Hotel+Boao Asia Bay Resort）</t>
    <phoneticPr fontId="1" type="noConversion"/>
  </si>
  <si>
    <t>按1300人计算，8:00-23:00,250公里</t>
    <phoneticPr fontId="2" type="noConversion"/>
  </si>
  <si>
    <t>行李牌，区分酒店，以1300人份预估
Luggage tag in different hotel</t>
    <phoneticPr fontId="1" type="noConversion"/>
  </si>
  <si>
    <t xml:space="preserve">支持所有与会人员在线注册预订，包含平台架构、页面设计、服务器租赁、系统运维，以1300人份预估
 supports online registration and reservation for around 1300 participants, including platform architecture, page design, server rental, system operation. </t>
    <phoneticPr fontId="1" type="noConversion"/>
  </si>
  <si>
    <t>欢迎信、行程安排、PIN等，以1300人份预估
Welcome card、schedule、pin etc. estimated at 1300 people</t>
    <phoneticPr fontId="1" type="noConversion"/>
  </si>
  <si>
    <t>会议接待期间短信发送，以1300人份预估
SMS sent during conference reception, estimated at 1300 people</t>
    <phoneticPr fontId="1" type="noConversion"/>
  </si>
  <si>
    <t>支付宝快捷支付，包含退款手续费，以1300人份预估
Ali pay, refund fee included, estimated at 1300 people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</si>
</sst>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0" formatCode="[$-409]mmm/yy;@"/>
    <numFmt numFmtId="177" formatCode="#,##0_ "/>
    <numFmt numFmtId="178" formatCode="#,##0.0_ "/>
    <numFmt numFmtId="179" formatCode="0_ "/>
  </numFmts>
  <fonts count="38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DengXian"/>
      <family val="2"/>
      <scheme val="minor"/>
    </font>
    <font>
      <sz val="12"/>
      <name val="Times New Roman"/>
      <family val="1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color indexed="8"/>
      <name val="宋体"/>
      <family val="3"/>
      <charset val="134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9"/>
      <name val="Verdana"/>
      <family val="2"/>
    </font>
    <font>
      <sz val="18"/>
      <name val="微软雅黑"/>
      <family val="2"/>
      <charset val="134"/>
    </font>
    <font>
      <sz val="9"/>
      <name val="凯迪拉克汉仪俊黑50简"/>
      <family val="1"/>
      <charset val="134"/>
    </font>
    <font>
      <sz val="9"/>
      <color rgb="FFFF0000"/>
      <name val="凯迪拉克汉仪俊黑50简"/>
      <family val="1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1">
    <xf numFmtId="0" fontId="0" fillId="0" borderId="0">
      <alignment vertical="center"/>
    </xf>
    <xf numFmtId="0" fontId="4" fillId="0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9" fillId="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2" applyNumberFormat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23" borderId="7" applyNumberFormat="0" applyFon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9" fillId="0" borderId="0" applyNumberFormat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0" fontId="5" fillId="0" borderId="0"/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31" fillId="26" borderId="0" xfId="0" applyFont="1" applyFill="1">
      <alignment vertical="center"/>
    </xf>
    <xf numFmtId="0" fontId="29" fillId="26" borderId="0" xfId="0" applyFont="1" applyFill="1" applyAlignment="1">
      <alignment horizontal="left" vertical="center"/>
    </xf>
    <xf numFmtId="177" fontId="29" fillId="26" borderId="0" xfId="0" applyNumberFormat="1" applyFont="1" applyFill="1" applyAlignment="1">
      <alignment horizontal="center" vertical="center"/>
    </xf>
    <xf numFmtId="0" fontId="29" fillId="26" borderId="0" xfId="0" applyFont="1" applyFill="1">
      <alignment vertical="center"/>
    </xf>
    <xf numFmtId="0" fontId="29" fillId="25" borderId="0" xfId="0" applyFont="1" applyFill="1" applyAlignment="1">
      <alignment horizontal="left" vertical="center"/>
    </xf>
    <xf numFmtId="0" fontId="29" fillId="25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5" borderId="0" xfId="0" applyFont="1" applyFill="1" applyAlignment="1">
      <alignment horizontal="center" vertical="center"/>
    </xf>
    <xf numFmtId="0" fontId="29" fillId="26" borderId="0" xfId="0" applyFont="1" applyFill="1" applyAlignment="1">
      <alignment vertical="center"/>
    </xf>
    <xf numFmtId="0" fontId="29" fillId="0" borderId="10" xfId="0" applyFont="1" applyFill="1" applyBorder="1" applyAlignment="1">
      <alignment vertical="center" wrapText="1"/>
    </xf>
    <xf numFmtId="177" fontId="32" fillId="24" borderId="10" xfId="0" applyNumberFormat="1" applyFont="1" applyFill="1" applyBorder="1" applyAlignment="1">
      <alignment horizontal="center" vertical="center"/>
    </xf>
    <xf numFmtId="0" fontId="29" fillId="0" borderId="10" xfId="9" applyFont="1" applyFill="1" applyBorder="1" applyAlignment="1">
      <alignment horizontal="left" vertical="center"/>
    </xf>
    <xf numFmtId="177" fontId="30" fillId="0" borderId="10" xfId="0" applyNumberFormat="1" applyFont="1" applyFill="1" applyBorder="1" applyAlignment="1">
      <alignment horizontal="center" vertical="center"/>
    </xf>
    <xf numFmtId="178" fontId="29" fillId="25" borderId="10" xfId="0" applyNumberFormat="1" applyFont="1" applyFill="1" applyBorder="1" applyAlignment="1">
      <alignment horizontal="center" vertical="center"/>
    </xf>
    <xf numFmtId="0" fontId="29" fillId="25" borderId="10" xfId="0" applyFont="1" applyFill="1" applyBorder="1" applyAlignment="1">
      <alignment vertical="center" wrapText="1"/>
    </xf>
    <xf numFmtId="177" fontId="29" fillId="25" borderId="10" xfId="0" applyNumberFormat="1" applyFont="1" applyFill="1" applyBorder="1" applyAlignment="1">
      <alignment vertical="center" wrapText="1"/>
    </xf>
    <xf numFmtId="177" fontId="29" fillId="25" borderId="10" xfId="0" applyNumberFormat="1" applyFont="1" applyFill="1" applyBorder="1" applyAlignment="1">
      <alignment vertical="center"/>
    </xf>
    <xf numFmtId="0" fontId="29" fillId="0" borderId="10" xfId="0" applyNumberFormat="1" applyFont="1" applyFill="1" applyBorder="1" applyAlignment="1">
      <alignment vertical="center" wrapText="1"/>
    </xf>
    <xf numFmtId="0" fontId="29" fillId="0" borderId="10" xfId="0" applyNumberFormat="1" applyFont="1" applyFill="1" applyBorder="1" applyAlignment="1">
      <alignment horizontal="center" vertical="center"/>
    </xf>
    <xf numFmtId="177" fontId="29" fillId="0" borderId="10" xfId="66" applyNumberFormat="1" applyFont="1" applyFill="1" applyBorder="1" applyAlignment="1">
      <alignment horizontal="center" vertical="center"/>
    </xf>
    <xf numFmtId="0" fontId="29" fillId="0" borderId="10" xfId="66" applyFont="1" applyFill="1" applyBorder="1" applyAlignment="1">
      <alignment horizontal="left" vertical="center"/>
    </xf>
    <xf numFmtId="0" fontId="29" fillId="0" borderId="10" xfId="66" applyNumberFormat="1" applyFont="1" applyFill="1" applyBorder="1" applyAlignment="1">
      <alignment vertical="center"/>
    </xf>
    <xf numFmtId="0" fontId="29" fillId="0" borderId="10" xfId="66" applyNumberFormat="1" applyFont="1" applyFill="1" applyBorder="1" applyAlignment="1">
      <alignment horizontal="center" vertical="center"/>
    </xf>
    <xf numFmtId="0" fontId="29" fillId="0" borderId="10" xfId="0" applyNumberFormat="1" applyFont="1" applyFill="1" applyBorder="1" applyAlignment="1">
      <alignment vertical="center"/>
    </xf>
    <xf numFmtId="177" fontId="32" fillId="17" borderId="10" xfId="0" applyNumberFormat="1" applyFont="1" applyFill="1" applyBorder="1" applyAlignment="1">
      <alignment horizontal="center" vertical="center"/>
    </xf>
    <xf numFmtId="0" fontId="29" fillId="0" borderId="10" xfId="9" applyFont="1" applyFill="1" applyBorder="1" applyAlignment="1">
      <alignment horizontal="center" vertical="center"/>
    </xf>
    <xf numFmtId="177" fontId="29" fillId="0" borderId="10" xfId="9" applyNumberFormat="1" applyFont="1" applyFill="1" applyBorder="1" applyAlignment="1">
      <alignment horizontal="center" vertical="center"/>
    </xf>
    <xf numFmtId="0" fontId="29" fillId="25" borderId="10" xfId="0" applyFont="1" applyFill="1" applyBorder="1" applyAlignment="1">
      <alignment horizontal="center" vertical="center"/>
    </xf>
    <xf numFmtId="177" fontId="29" fillId="25" borderId="10" xfId="0" applyNumberFormat="1" applyFont="1" applyFill="1" applyBorder="1" applyAlignment="1">
      <alignment horizontal="center" vertical="center"/>
    </xf>
    <xf numFmtId="177" fontId="29" fillId="25" borderId="10" xfId="0" applyNumberFormat="1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/>
    </xf>
    <xf numFmtId="177" fontId="29" fillId="25" borderId="10" xfId="0" applyNumberFormat="1" applyFont="1" applyFill="1" applyBorder="1" applyAlignment="1">
      <alignment horizontal="left" vertical="center"/>
    </xf>
    <xf numFmtId="177" fontId="29" fillId="0" borderId="10" xfId="0" applyNumberFormat="1" applyFont="1" applyFill="1" applyBorder="1" applyAlignment="1">
      <alignment horizontal="center" vertical="center"/>
    </xf>
    <xf numFmtId="177" fontId="29" fillId="0" borderId="10" xfId="0" applyNumberFormat="1" applyFont="1" applyFill="1" applyBorder="1" applyAlignment="1">
      <alignment horizontal="center" vertical="center" wrapText="1"/>
    </xf>
    <xf numFmtId="177" fontId="32" fillId="27" borderId="10" xfId="0" applyNumberFormat="1" applyFont="1" applyFill="1" applyBorder="1" applyAlignment="1">
      <alignment horizontal="center" vertical="center"/>
    </xf>
    <xf numFmtId="179" fontId="32" fillId="27" borderId="10" xfId="0" applyNumberFormat="1" applyFont="1" applyFill="1" applyBorder="1" applyAlignment="1">
      <alignment horizontal="center" vertical="center"/>
    </xf>
    <xf numFmtId="0" fontId="32" fillId="27" borderId="1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left" vertical="center"/>
    </xf>
    <xf numFmtId="0" fontId="30" fillId="0" borderId="10" xfId="57" applyNumberFormat="1" applyFont="1" applyFill="1" applyBorder="1" applyAlignment="1">
      <alignment horizontal="center" vertical="center"/>
    </xf>
    <xf numFmtId="0" fontId="31" fillId="25" borderId="10" xfId="0" applyFont="1" applyFill="1" applyBorder="1" applyAlignment="1">
      <alignment horizontal="center" vertical="center"/>
    </xf>
    <xf numFmtId="177" fontId="29" fillId="0" borderId="10" xfId="9" applyNumberFormat="1" applyFont="1" applyFill="1" applyBorder="1" applyAlignment="1">
      <alignment horizontal="center" vertical="center" wrapText="1"/>
    </xf>
    <xf numFmtId="0" fontId="31" fillId="0" borderId="10" xfId="9" applyFont="1" applyFill="1" applyBorder="1" applyAlignment="1">
      <alignment horizontal="left" vertical="center"/>
    </xf>
    <xf numFmtId="177" fontId="29" fillId="25" borderId="10" xfId="0" applyNumberFormat="1" applyFont="1" applyFill="1" applyBorder="1" applyAlignment="1">
      <alignment horizontal="left" vertical="center" wrapText="1"/>
    </xf>
    <xf numFmtId="0" fontId="29" fillId="0" borderId="10" xfId="10" applyFont="1" applyFill="1" applyBorder="1" applyAlignment="1">
      <alignment horizontal="left" vertical="center"/>
    </xf>
    <xf numFmtId="0" fontId="29" fillId="0" borderId="10" xfId="9" applyFont="1" applyFill="1" applyBorder="1" applyAlignment="1">
      <alignment vertical="center" wrapText="1"/>
    </xf>
    <xf numFmtId="177" fontId="29" fillId="0" borderId="10" xfId="10" applyNumberFormat="1" applyFont="1" applyFill="1" applyBorder="1" applyAlignment="1">
      <alignment horizontal="center" vertical="center"/>
    </xf>
    <xf numFmtId="0" fontId="29" fillId="25" borderId="0" xfId="0" applyFont="1" applyFill="1" applyAlignment="1">
      <alignment horizontal="center" vertical="center"/>
    </xf>
    <xf numFmtId="0" fontId="32" fillId="27" borderId="10" xfId="0" applyFont="1" applyFill="1" applyBorder="1" applyAlignment="1">
      <alignment horizontal="center" vertical="center" wrapText="1"/>
    </xf>
    <xf numFmtId="0" fontId="29" fillId="0" borderId="10" xfId="9" applyFont="1" applyFill="1" applyBorder="1" applyAlignment="1">
      <alignment horizontal="left" vertical="center" wrapText="1"/>
    </xf>
    <xf numFmtId="0" fontId="29" fillId="25" borderId="10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left" vertical="center" wrapText="1"/>
    </xf>
    <xf numFmtId="0" fontId="30" fillId="0" borderId="0" xfId="0" applyFont="1" applyFill="1" applyAlignment="1">
      <alignment vertical="center"/>
    </xf>
    <xf numFmtId="0" fontId="29" fillId="0" borderId="10" xfId="0" applyFont="1" applyFill="1" applyBorder="1" applyAlignment="1">
      <alignment horizontal="left" vertical="center" wrapText="1"/>
    </xf>
    <xf numFmtId="0" fontId="29" fillId="25" borderId="10" xfId="9" applyFont="1" applyFill="1" applyBorder="1" applyAlignment="1">
      <alignment horizontal="center" vertical="center"/>
    </xf>
    <xf numFmtId="0" fontId="29" fillId="0" borderId="10" xfId="9" applyFont="1" applyFill="1" applyBorder="1" applyAlignment="1">
      <alignment horizontal="left" vertical="center" wrapText="1"/>
    </xf>
    <xf numFmtId="0" fontId="29" fillId="26" borderId="0" xfId="0" applyNumberFormat="1" applyFont="1" applyFill="1" applyAlignment="1">
      <alignment horizontal="center" vertical="center"/>
    </xf>
    <xf numFmtId="0" fontId="32" fillId="27" borderId="10" xfId="0" applyNumberFormat="1" applyFont="1" applyFill="1" applyBorder="1" applyAlignment="1">
      <alignment horizontal="center" vertical="center"/>
    </xf>
    <xf numFmtId="0" fontId="29" fillId="0" borderId="10" xfId="9" applyNumberFormat="1" applyFont="1" applyFill="1" applyBorder="1" applyAlignment="1">
      <alignment horizontal="center" vertical="center" wrapText="1"/>
    </xf>
    <xf numFmtId="0" fontId="29" fillId="0" borderId="10" xfId="9" applyNumberFormat="1" applyFont="1" applyFill="1" applyBorder="1" applyAlignment="1">
      <alignment horizontal="center" vertical="center"/>
    </xf>
    <xf numFmtId="0" fontId="29" fillId="25" borderId="10" xfId="0" applyNumberFormat="1" applyFont="1" applyFill="1" applyBorder="1" applyAlignment="1">
      <alignment horizontal="center" vertical="center"/>
    </xf>
    <xf numFmtId="0" fontId="30" fillId="25" borderId="10" xfId="0" applyNumberFormat="1" applyFont="1" applyFill="1" applyBorder="1" applyAlignment="1">
      <alignment horizontal="center" vertical="center"/>
    </xf>
    <xf numFmtId="0" fontId="29" fillId="0" borderId="10" xfId="10" applyNumberFormat="1" applyFont="1" applyFill="1" applyBorder="1" applyAlignment="1">
      <alignment horizontal="center" vertical="center"/>
    </xf>
    <xf numFmtId="0" fontId="29" fillId="25" borderId="0" xfId="0" applyFont="1" applyFill="1" applyAlignment="1">
      <alignment horizontal="center" vertical="center"/>
    </xf>
    <xf numFmtId="177" fontId="30" fillId="0" borderId="10" xfId="9" applyNumberFormat="1" applyFont="1" applyFill="1" applyBorder="1" applyAlignment="1">
      <alignment horizontal="center" vertical="center"/>
    </xf>
    <xf numFmtId="0" fontId="30" fillId="0" borderId="10" xfId="9" applyNumberFormat="1" applyFont="1" applyFill="1" applyBorder="1" applyAlignment="1">
      <alignment horizontal="center" vertical="center" wrapText="1"/>
    </xf>
    <xf numFmtId="177" fontId="30" fillId="0" borderId="10" xfId="9" applyNumberFormat="1" applyFont="1" applyFill="1" applyBorder="1" applyAlignment="1">
      <alignment horizontal="center" vertical="center" wrapText="1"/>
    </xf>
    <xf numFmtId="0" fontId="29" fillId="25" borderId="0" xfId="0" applyFont="1" applyFill="1" applyAlignment="1">
      <alignment horizontal="center" vertical="center"/>
    </xf>
    <xf numFmtId="0" fontId="29" fillId="0" borderId="10" xfId="9" applyFont="1" applyFill="1" applyBorder="1" applyAlignment="1">
      <alignment horizontal="left" vertical="center" wrapText="1"/>
    </xf>
    <xf numFmtId="0" fontId="30" fillId="25" borderId="10" xfId="0" applyNumberFormat="1" applyFont="1" applyFill="1" applyBorder="1" applyAlignment="1">
      <alignment horizontal="left" vertical="center" wrapText="1"/>
    </xf>
    <xf numFmtId="0" fontId="32" fillId="27" borderId="10" xfId="0" applyFont="1" applyFill="1" applyBorder="1" applyAlignment="1">
      <alignment horizontal="center" vertical="center" wrapText="1"/>
    </xf>
    <xf numFmtId="0" fontId="29" fillId="0" borderId="10" xfId="9" applyFont="1" applyFill="1" applyBorder="1" applyAlignment="1">
      <alignment horizontal="left" vertical="center" wrapText="1"/>
    </xf>
    <xf numFmtId="0" fontId="29" fillId="0" borderId="11" xfId="0" applyFont="1" applyFill="1" applyBorder="1" applyAlignment="1">
      <alignment horizontal="left" vertical="center" wrapText="1"/>
    </xf>
    <xf numFmtId="0" fontId="29" fillId="25" borderId="10" xfId="0" applyFont="1" applyFill="1" applyBorder="1" applyAlignment="1">
      <alignment horizontal="left" vertical="center" wrapText="1"/>
    </xf>
    <xf numFmtId="0" fontId="31" fillId="0" borderId="10" xfId="9" applyFont="1" applyFill="1" applyBorder="1" applyAlignment="1">
      <alignment horizontal="left" vertical="center" wrapText="1"/>
    </xf>
    <xf numFmtId="0" fontId="29" fillId="25" borderId="10" xfId="0" applyFont="1" applyFill="1" applyBorder="1" applyAlignment="1">
      <alignment horizontal="left" vertical="center" wrapText="1"/>
    </xf>
    <xf numFmtId="0" fontId="29" fillId="0" borderId="10" xfId="9" applyFont="1" applyFill="1" applyBorder="1" applyAlignment="1">
      <alignment horizontal="left" vertical="center" wrapText="1"/>
    </xf>
    <xf numFmtId="0" fontId="29" fillId="28" borderId="10" xfId="0" applyFont="1" applyFill="1" applyBorder="1" applyAlignment="1">
      <alignment horizontal="left" vertical="center" wrapText="1"/>
    </xf>
    <xf numFmtId="0" fontId="29" fillId="0" borderId="10" xfId="9" applyFont="1" applyFill="1" applyBorder="1" applyAlignment="1">
      <alignment horizontal="left" vertical="center" wrapText="1"/>
    </xf>
    <xf numFmtId="0" fontId="29" fillId="0" borderId="11" xfId="0" applyFont="1" applyFill="1" applyBorder="1" applyAlignment="1">
      <alignment horizontal="left" vertical="center" wrapText="1"/>
    </xf>
    <xf numFmtId="0" fontId="31" fillId="0" borderId="10" xfId="9" applyFont="1" applyFill="1" applyBorder="1" applyAlignment="1">
      <alignment horizontal="left" vertical="center" wrapText="1"/>
    </xf>
    <xf numFmtId="0" fontId="29" fillId="0" borderId="10" xfId="66" applyFont="1" applyFill="1" applyBorder="1" applyAlignment="1">
      <alignment horizontal="left" vertical="center" wrapText="1"/>
    </xf>
    <xf numFmtId="0" fontId="29" fillId="0" borderId="10" xfId="10" applyFont="1" applyFill="1" applyBorder="1" applyAlignment="1">
      <alignment horizontal="left" vertical="center" wrapText="1"/>
    </xf>
    <xf numFmtId="0" fontId="29" fillId="0" borderId="10" xfId="66" applyNumberFormat="1" applyFont="1" applyFill="1" applyBorder="1" applyAlignment="1">
      <alignment vertical="center" wrapText="1"/>
    </xf>
    <xf numFmtId="0" fontId="31" fillId="0" borderId="10" xfId="9" applyFont="1" applyFill="1" applyBorder="1" applyAlignment="1">
      <alignment horizontal="left" vertical="center" wrapText="1"/>
    </xf>
    <xf numFmtId="0" fontId="32" fillId="27" borderId="10" xfId="0" applyNumberFormat="1" applyFont="1" applyFill="1" applyBorder="1" applyAlignment="1">
      <alignment horizontal="center" vertical="center"/>
    </xf>
    <xf numFmtId="0" fontId="29" fillId="0" borderId="10" xfId="9" applyNumberFormat="1" applyFont="1" applyFill="1" applyBorder="1" applyAlignment="1">
      <alignment horizontal="center" vertical="center" wrapText="1"/>
    </xf>
    <xf numFmtId="0" fontId="30" fillId="0" borderId="10" xfId="9" applyNumberFormat="1" applyFont="1" applyFill="1" applyBorder="1" applyAlignment="1">
      <alignment horizontal="center" vertical="center" wrapText="1"/>
    </xf>
    <xf numFmtId="0" fontId="29" fillId="0" borderId="10" xfId="9" applyNumberFormat="1" applyFont="1" applyFill="1" applyBorder="1" applyAlignment="1">
      <alignment horizontal="center" vertical="center"/>
    </xf>
    <xf numFmtId="0" fontId="29" fillId="0" borderId="10" xfId="0" applyNumberFormat="1" applyFont="1" applyFill="1" applyBorder="1" applyAlignment="1">
      <alignment horizontal="center" vertical="center"/>
    </xf>
    <xf numFmtId="0" fontId="30" fillId="0" borderId="10" xfId="57" applyNumberFormat="1" applyFont="1" applyFill="1" applyBorder="1" applyAlignment="1">
      <alignment horizontal="center" vertical="center"/>
    </xf>
    <xf numFmtId="0" fontId="30" fillId="25" borderId="10" xfId="0" applyNumberFormat="1" applyFont="1" applyFill="1" applyBorder="1" applyAlignment="1">
      <alignment horizontal="center" vertical="center"/>
    </xf>
    <xf numFmtId="0" fontId="29" fillId="25" borderId="10" xfId="0" applyNumberFormat="1" applyFont="1" applyFill="1" applyBorder="1" applyAlignment="1">
      <alignment horizontal="center" vertical="center"/>
    </xf>
    <xf numFmtId="0" fontId="29" fillId="0" borderId="10" xfId="66" applyNumberFormat="1" applyFont="1" applyFill="1" applyBorder="1" applyAlignment="1">
      <alignment horizontal="center" vertical="center"/>
    </xf>
    <xf numFmtId="0" fontId="29" fillId="0" borderId="10" xfId="10" applyNumberFormat="1" applyFont="1" applyFill="1" applyBorder="1" applyAlignment="1">
      <alignment horizontal="center" vertical="center"/>
    </xf>
    <xf numFmtId="0" fontId="29" fillId="26" borderId="0" xfId="0" applyNumberFormat="1" applyFont="1" applyFill="1" applyAlignment="1">
      <alignment horizontal="center" vertical="center"/>
    </xf>
    <xf numFmtId="0" fontId="30" fillId="0" borderId="10" xfId="0" applyNumberFormat="1" applyFont="1" applyFill="1" applyBorder="1" applyAlignment="1">
      <alignment horizontal="center" vertical="center"/>
    </xf>
    <xf numFmtId="0" fontId="30" fillId="28" borderId="10" xfId="9" applyNumberFormat="1" applyFont="1" applyFill="1" applyBorder="1" applyAlignment="1">
      <alignment horizontal="center" vertical="center" wrapText="1"/>
    </xf>
    <xf numFmtId="0" fontId="32" fillId="24" borderId="10" xfId="0" applyNumberFormat="1" applyFont="1" applyFill="1" applyBorder="1" applyAlignment="1">
      <alignment horizontal="center" vertical="center"/>
    </xf>
    <xf numFmtId="0" fontId="29" fillId="28" borderId="10" xfId="9" applyNumberFormat="1" applyFont="1" applyFill="1" applyBorder="1" applyAlignment="1">
      <alignment horizontal="center" vertical="center"/>
    </xf>
    <xf numFmtId="0" fontId="29" fillId="0" borderId="10" xfId="0" applyNumberFormat="1" applyFont="1" applyFill="1" applyBorder="1" applyAlignment="1">
      <alignment horizontal="center" vertical="center" wrapText="1"/>
    </xf>
    <xf numFmtId="0" fontId="29" fillId="28" borderId="10" xfId="0" applyNumberFormat="1" applyFont="1" applyFill="1" applyBorder="1" applyAlignment="1">
      <alignment horizontal="center" vertical="center" wrapText="1"/>
    </xf>
    <xf numFmtId="0" fontId="29" fillId="25" borderId="10" xfId="0" applyNumberFormat="1" applyFont="1" applyFill="1" applyBorder="1" applyAlignment="1">
      <alignment horizontal="center" vertical="center" wrapText="1"/>
    </xf>
    <xf numFmtId="0" fontId="32" fillId="17" borderId="10" xfId="0" applyNumberFormat="1" applyFont="1" applyFill="1" applyBorder="1" applyAlignment="1">
      <alignment horizontal="center" vertical="center"/>
    </xf>
    <xf numFmtId="0" fontId="29" fillId="25" borderId="0" xfId="0" applyNumberFormat="1" applyFont="1" applyFill="1" applyAlignment="1">
      <alignment horizontal="center" vertical="center"/>
    </xf>
    <xf numFmtId="0" fontId="35" fillId="26" borderId="0" xfId="0" applyFont="1" applyFill="1" applyAlignment="1">
      <alignment horizontal="center" vertical="center"/>
    </xf>
    <xf numFmtId="0" fontId="35" fillId="26" borderId="14" xfId="0" applyFont="1" applyFill="1" applyBorder="1" applyAlignment="1">
      <alignment horizontal="center" vertical="center"/>
    </xf>
    <xf numFmtId="0" fontId="29" fillId="0" borderId="12" xfId="0" applyNumberFormat="1" applyFont="1" applyFill="1" applyBorder="1" applyAlignment="1">
      <alignment horizontal="center" vertical="center"/>
    </xf>
    <xf numFmtId="0" fontId="29" fillId="0" borderId="11" xfId="0" applyNumberFormat="1" applyFont="1" applyFill="1" applyBorder="1" applyAlignment="1">
      <alignment horizontal="center" vertical="center"/>
    </xf>
    <xf numFmtId="0" fontId="29" fillId="0" borderId="12" xfId="0" applyNumberFormat="1" applyFont="1" applyFill="1" applyBorder="1" applyAlignment="1">
      <alignment horizontal="center" vertical="center"/>
    </xf>
    <xf numFmtId="0" fontId="29" fillId="0" borderId="11" xfId="0" applyNumberFormat="1" applyFont="1" applyFill="1" applyBorder="1" applyAlignment="1">
      <alignment horizontal="center" vertical="center"/>
    </xf>
    <xf numFmtId="0" fontId="31" fillId="25" borderId="10" xfId="0" applyNumberFormat="1" applyFont="1" applyFill="1" applyBorder="1" applyAlignment="1" applyProtection="1">
      <alignment horizontal="left" vertical="center" wrapText="1"/>
    </xf>
    <xf numFmtId="0" fontId="31" fillId="25" borderId="10" xfId="0" applyFont="1" applyFill="1" applyBorder="1" applyAlignment="1">
      <alignment horizontal="center" vertical="center" wrapText="1"/>
    </xf>
    <xf numFmtId="0" fontId="31" fillId="0" borderId="10" xfId="9" applyFont="1" applyFill="1" applyBorder="1" applyAlignment="1">
      <alignment horizontal="left" vertical="center" wrapText="1"/>
    </xf>
    <xf numFmtId="0" fontId="29" fillId="0" borderId="13" xfId="0" applyFont="1" applyFill="1" applyBorder="1" applyAlignment="1">
      <alignment horizontal="left" vertical="center" wrapText="1"/>
    </xf>
    <xf numFmtId="0" fontId="29" fillId="0" borderId="12" xfId="0" applyFont="1" applyFill="1" applyBorder="1" applyAlignment="1">
      <alignment horizontal="left" vertical="center" wrapText="1"/>
    </xf>
    <xf numFmtId="0" fontId="29" fillId="0" borderId="11" xfId="0" applyFont="1" applyFill="1" applyBorder="1" applyAlignment="1">
      <alignment horizontal="left" vertical="center" wrapText="1"/>
    </xf>
    <xf numFmtId="0" fontId="29" fillId="0" borderId="10" xfId="9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6" fillId="26" borderId="15" xfId="0" applyFont="1" applyFill="1" applyBorder="1" applyAlignment="1">
      <alignment horizontal="left" vertical="center" wrapText="1"/>
    </xf>
    <xf numFmtId="0" fontId="33" fillId="27" borderId="10" xfId="0" applyFont="1" applyFill="1" applyBorder="1" applyAlignment="1">
      <alignment horizontal="center" vertical="center"/>
    </xf>
    <xf numFmtId="0" fontId="32" fillId="17" borderId="10" xfId="0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 wrapText="1"/>
    </xf>
    <xf numFmtId="0" fontId="29" fillId="25" borderId="10" xfId="0" applyFont="1" applyFill="1" applyBorder="1" applyAlignment="1">
      <alignment horizontal="left" vertical="center" wrapText="1"/>
    </xf>
    <xf numFmtId="0" fontId="29" fillId="26" borderId="13" xfId="0" applyFont="1" applyFill="1" applyBorder="1" applyAlignment="1">
      <alignment horizontal="center" vertical="center" wrapText="1"/>
    </xf>
    <xf numFmtId="0" fontId="29" fillId="26" borderId="11" xfId="0" applyFont="1" applyFill="1" applyBorder="1" applyAlignment="1">
      <alignment horizontal="center" vertical="center" wrapText="1"/>
    </xf>
    <xf numFmtId="0" fontId="32" fillId="27" borderId="10" xfId="0" applyFont="1" applyFill="1" applyBorder="1" applyAlignment="1">
      <alignment horizontal="center" vertical="center" wrapText="1"/>
    </xf>
    <xf numFmtId="0" fontId="29" fillId="0" borderId="10" xfId="9" applyFont="1" applyFill="1" applyBorder="1" applyAlignment="1">
      <alignment horizontal="left" vertical="center" wrapText="1"/>
    </xf>
    <xf numFmtId="0" fontId="29" fillId="0" borderId="13" xfId="9" applyNumberFormat="1" applyFont="1" applyFill="1" applyBorder="1" applyAlignment="1">
      <alignment horizontal="left" vertical="center" wrapText="1"/>
    </xf>
    <xf numFmtId="0" fontId="29" fillId="0" borderId="12" xfId="9" applyNumberFormat="1" applyFont="1" applyFill="1" applyBorder="1" applyAlignment="1">
      <alignment horizontal="left" vertical="center" wrapText="1"/>
    </xf>
    <xf numFmtId="0" fontId="29" fillId="26" borderId="12" xfId="0" applyFont="1" applyFill="1" applyBorder="1" applyAlignment="1">
      <alignment horizontal="center" vertical="center" wrapText="1"/>
    </xf>
    <xf numFmtId="0" fontId="29" fillId="26" borderId="0" xfId="0" applyFont="1" applyFill="1" applyBorder="1" applyAlignment="1">
      <alignment horizontal="center" vertical="center" wrapText="1"/>
    </xf>
    <xf numFmtId="0" fontId="29" fillId="0" borderId="13" xfId="0" applyNumberFormat="1" applyFont="1" applyFill="1" applyBorder="1" applyAlignment="1">
      <alignment horizontal="center" vertical="center"/>
    </xf>
    <xf numFmtId="177" fontId="29" fillId="0" borderId="13" xfId="0" applyNumberFormat="1" applyFont="1" applyFill="1" applyBorder="1" applyAlignment="1">
      <alignment horizontal="center" vertical="center"/>
    </xf>
    <xf numFmtId="177" fontId="29" fillId="0" borderId="12" xfId="0" applyNumberFormat="1" applyFont="1" applyFill="1" applyBorder="1" applyAlignment="1">
      <alignment horizontal="center" vertical="center"/>
    </xf>
    <xf numFmtId="177" fontId="29" fillId="0" borderId="11" xfId="0" applyNumberFormat="1" applyFont="1" applyFill="1" applyBorder="1" applyAlignment="1">
      <alignment horizontal="center" vertical="center"/>
    </xf>
  </cellXfs>
  <cellStyles count="71">
    <cellStyle name="_ET_STYLE_NoName_00_" xfId="1"/>
    <cellStyle name="0,0_x005f_x000d__x005f_x000a_NA_x005f_x000d__x005f_x000a_" xfId="11"/>
    <cellStyle name="20% - Accent1 2" xfId="12"/>
    <cellStyle name="20% - Accent2 2" xfId="13"/>
    <cellStyle name="20% - Accent3 2" xfId="14"/>
    <cellStyle name="20% - Accent4 2" xfId="15"/>
    <cellStyle name="20% - Accent5 2" xfId="16"/>
    <cellStyle name="20% - Accent6 2" xfId="17"/>
    <cellStyle name="40% - Accent1 2" xfId="18"/>
    <cellStyle name="40% - Accent2 2" xfId="19"/>
    <cellStyle name="40% - Accent3 2" xfId="20"/>
    <cellStyle name="40% - Accent4 2" xfId="21"/>
    <cellStyle name="40% - Accent5 2" xfId="22"/>
    <cellStyle name="40% - Accent6 2" xfId="23"/>
    <cellStyle name="60% - Accent1 2" xfId="24"/>
    <cellStyle name="60% - Accent2 2" xfId="25"/>
    <cellStyle name="60% - Accent3 2" xfId="26"/>
    <cellStyle name="60% - Accent4 2" xfId="27"/>
    <cellStyle name="60% - Accent5 2" xfId="28"/>
    <cellStyle name="60% - Accent6 2" xfId="29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Bad 2" xfId="36"/>
    <cellStyle name="Calculation 2" xfId="37"/>
    <cellStyle name="Check Cell 2" xfId="38"/>
    <cellStyle name="Comma 2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Linked Cell 2" xfId="47"/>
    <cellStyle name="Neutral 2" xfId="48"/>
    <cellStyle name="Normal 2" xfId="3"/>
    <cellStyle name="Normal 3" xfId="5"/>
    <cellStyle name="Note 2" xfId="49"/>
    <cellStyle name="Output 2" xfId="50"/>
    <cellStyle name="Title 2" xfId="51"/>
    <cellStyle name="Total 2" xfId="52"/>
    <cellStyle name="Warning Text 2" xfId="53"/>
    <cellStyle name="常规" xfId="0" builtinId="0"/>
    <cellStyle name="常规 2" xfId="9"/>
    <cellStyle name="常规 3" xfId="4"/>
    <cellStyle name="常规 4" xfId="10"/>
    <cellStyle name="常规 4 2" xfId="2"/>
    <cellStyle name="常规 5" xfId="66"/>
    <cellStyle name="常规 6" xfId="57"/>
    <cellStyle name="常规 7" xfId="6"/>
    <cellStyle name="常规 8" xfId="7"/>
    <cellStyle name="常规 9" xfId="8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7" builtinId="8" hidden="1"/>
    <cellStyle name="超链接" xfId="69" builtinId="8" hidden="1"/>
    <cellStyle name="普通 2" xfId="54"/>
    <cellStyle name="样式 1" xfId="55"/>
    <cellStyle name="一般_Sheet1" xfId="56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8" builtinId="9" hidden="1"/>
    <cellStyle name="已访问的超链接" xfId="70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4"/>
  <dimension ref="A1:K117"/>
  <sheetViews>
    <sheetView tabSelected="1" view="pageBreakPreview" topLeftCell="A64" zoomScale="85" zoomScaleNormal="85" zoomScaleSheetLayoutView="85" zoomScalePageLayoutView="85" workbookViewId="0">
      <selection activeCell="L9" sqref="L9"/>
    </sheetView>
  </sheetViews>
  <sheetFormatPr defaultColWidth="11" defaultRowHeight="16.5"/>
  <cols>
    <col min="1" max="1" width="17.5" style="11" customWidth="1"/>
    <col min="2" max="2" width="46.875" style="2" customWidth="1"/>
    <col min="3" max="3" width="49.375" style="2" customWidth="1"/>
    <col min="4" max="4" width="9.625" style="3" customWidth="1"/>
    <col min="5" max="5" width="6.375" style="97" bestFit="1" customWidth="1"/>
    <col min="6" max="6" width="6.625" style="97" bestFit="1" customWidth="1"/>
    <col min="7" max="7" width="10.875" style="106" customWidth="1"/>
    <col min="8" max="231" width="11" style="4"/>
    <col min="232" max="232" width="20.5" style="4" bestFit="1" customWidth="1"/>
    <col min="233" max="233" width="45.5" style="4" customWidth="1"/>
    <col min="234" max="234" width="34" style="4" customWidth="1"/>
    <col min="235" max="235" width="9.5" style="4" bestFit="1" customWidth="1"/>
    <col min="236" max="236" width="8.5" style="4" customWidth="1"/>
    <col min="237" max="237" width="7.5" style="4" bestFit="1" customWidth="1"/>
    <col min="238" max="238" width="19.125" style="4" customWidth="1"/>
    <col min="239" max="239" width="9.875" style="4" customWidth="1"/>
    <col min="240" max="240" width="8.5" style="4" customWidth="1"/>
    <col min="241" max="487" width="11" style="4"/>
    <col min="488" max="488" width="20.5" style="4" bestFit="1" customWidth="1"/>
    <col min="489" max="489" width="45.5" style="4" customWidth="1"/>
    <col min="490" max="490" width="34" style="4" customWidth="1"/>
    <col min="491" max="491" width="9.5" style="4" bestFit="1" customWidth="1"/>
    <col min="492" max="492" width="8.5" style="4" customWidth="1"/>
    <col min="493" max="493" width="7.5" style="4" bestFit="1" customWidth="1"/>
    <col min="494" max="494" width="19.125" style="4" customWidth="1"/>
    <col min="495" max="495" width="9.875" style="4" customWidth="1"/>
    <col min="496" max="496" width="8.5" style="4" customWidth="1"/>
    <col min="497" max="743" width="11" style="4"/>
    <col min="744" max="744" width="20.5" style="4" bestFit="1" customWidth="1"/>
    <col min="745" max="745" width="45.5" style="4" customWidth="1"/>
    <col min="746" max="746" width="34" style="4" customWidth="1"/>
    <col min="747" max="747" width="9.5" style="4" bestFit="1" customWidth="1"/>
    <col min="748" max="748" width="8.5" style="4" customWidth="1"/>
    <col min="749" max="749" width="7.5" style="4" bestFit="1" customWidth="1"/>
    <col min="750" max="750" width="19.125" style="4" customWidth="1"/>
    <col min="751" max="751" width="9.875" style="4" customWidth="1"/>
    <col min="752" max="752" width="8.5" style="4" customWidth="1"/>
    <col min="753" max="999" width="11" style="4"/>
    <col min="1000" max="1000" width="20.5" style="4" bestFit="1" customWidth="1"/>
    <col min="1001" max="1001" width="45.5" style="4" customWidth="1"/>
    <col min="1002" max="1002" width="34" style="4" customWidth="1"/>
    <col min="1003" max="1003" width="9.5" style="4" bestFit="1" customWidth="1"/>
    <col min="1004" max="1004" width="8.5" style="4" customWidth="1"/>
    <col min="1005" max="1005" width="7.5" style="4" bestFit="1" customWidth="1"/>
    <col min="1006" max="1006" width="19.125" style="4" customWidth="1"/>
    <col min="1007" max="1007" width="9.875" style="4" customWidth="1"/>
    <col min="1008" max="1008" width="8.5" style="4" customWidth="1"/>
    <col min="1009" max="1255" width="11" style="4"/>
    <col min="1256" max="1256" width="20.5" style="4" bestFit="1" customWidth="1"/>
    <col min="1257" max="1257" width="45.5" style="4" customWidth="1"/>
    <col min="1258" max="1258" width="34" style="4" customWidth="1"/>
    <col min="1259" max="1259" width="9.5" style="4" bestFit="1" customWidth="1"/>
    <col min="1260" max="1260" width="8.5" style="4" customWidth="1"/>
    <col min="1261" max="1261" width="7.5" style="4" bestFit="1" customWidth="1"/>
    <col min="1262" max="1262" width="19.125" style="4" customWidth="1"/>
    <col min="1263" max="1263" width="9.875" style="4" customWidth="1"/>
    <col min="1264" max="1264" width="8.5" style="4" customWidth="1"/>
    <col min="1265" max="1511" width="11" style="4"/>
    <col min="1512" max="1512" width="20.5" style="4" bestFit="1" customWidth="1"/>
    <col min="1513" max="1513" width="45.5" style="4" customWidth="1"/>
    <col min="1514" max="1514" width="34" style="4" customWidth="1"/>
    <col min="1515" max="1515" width="9.5" style="4" bestFit="1" customWidth="1"/>
    <col min="1516" max="1516" width="8.5" style="4" customWidth="1"/>
    <col min="1517" max="1517" width="7.5" style="4" bestFit="1" customWidth="1"/>
    <col min="1518" max="1518" width="19.125" style="4" customWidth="1"/>
    <col min="1519" max="1519" width="9.875" style="4" customWidth="1"/>
    <col min="1520" max="1520" width="8.5" style="4" customWidth="1"/>
    <col min="1521" max="1767" width="11" style="4"/>
    <col min="1768" max="1768" width="20.5" style="4" bestFit="1" customWidth="1"/>
    <col min="1769" max="1769" width="45.5" style="4" customWidth="1"/>
    <col min="1770" max="1770" width="34" style="4" customWidth="1"/>
    <col min="1771" max="1771" width="9.5" style="4" bestFit="1" customWidth="1"/>
    <col min="1772" max="1772" width="8.5" style="4" customWidth="1"/>
    <col min="1773" max="1773" width="7.5" style="4" bestFit="1" customWidth="1"/>
    <col min="1774" max="1774" width="19.125" style="4" customWidth="1"/>
    <col min="1775" max="1775" width="9.875" style="4" customWidth="1"/>
    <col min="1776" max="1776" width="8.5" style="4" customWidth="1"/>
    <col min="1777" max="2023" width="11" style="4"/>
    <col min="2024" max="2024" width="20.5" style="4" bestFit="1" customWidth="1"/>
    <col min="2025" max="2025" width="45.5" style="4" customWidth="1"/>
    <col min="2026" max="2026" width="34" style="4" customWidth="1"/>
    <col min="2027" max="2027" width="9.5" style="4" bestFit="1" customWidth="1"/>
    <col min="2028" max="2028" width="8.5" style="4" customWidth="1"/>
    <col min="2029" max="2029" width="7.5" style="4" bestFit="1" customWidth="1"/>
    <col min="2030" max="2030" width="19.125" style="4" customWidth="1"/>
    <col min="2031" max="2031" width="9.875" style="4" customWidth="1"/>
    <col min="2032" max="2032" width="8.5" style="4" customWidth="1"/>
    <col min="2033" max="2279" width="11" style="4"/>
    <col min="2280" max="2280" width="20.5" style="4" bestFit="1" customWidth="1"/>
    <col min="2281" max="2281" width="45.5" style="4" customWidth="1"/>
    <col min="2282" max="2282" width="34" style="4" customWidth="1"/>
    <col min="2283" max="2283" width="9.5" style="4" bestFit="1" customWidth="1"/>
    <col min="2284" max="2284" width="8.5" style="4" customWidth="1"/>
    <col min="2285" max="2285" width="7.5" style="4" bestFit="1" customWidth="1"/>
    <col min="2286" max="2286" width="19.125" style="4" customWidth="1"/>
    <col min="2287" max="2287" width="9.875" style="4" customWidth="1"/>
    <col min="2288" max="2288" width="8.5" style="4" customWidth="1"/>
    <col min="2289" max="2535" width="11" style="4"/>
    <col min="2536" max="2536" width="20.5" style="4" bestFit="1" customWidth="1"/>
    <col min="2537" max="2537" width="45.5" style="4" customWidth="1"/>
    <col min="2538" max="2538" width="34" style="4" customWidth="1"/>
    <col min="2539" max="2539" width="9.5" style="4" bestFit="1" customWidth="1"/>
    <col min="2540" max="2540" width="8.5" style="4" customWidth="1"/>
    <col min="2541" max="2541" width="7.5" style="4" bestFit="1" customWidth="1"/>
    <col min="2542" max="2542" width="19.125" style="4" customWidth="1"/>
    <col min="2543" max="2543" width="9.875" style="4" customWidth="1"/>
    <col min="2544" max="2544" width="8.5" style="4" customWidth="1"/>
    <col min="2545" max="2791" width="11" style="4"/>
    <col min="2792" max="2792" width="20.5" style="4" bestFit="1" customWidth="1"/>
    <col min="2793" max="2793" width="45.5" style="4" customWidth="1"/>
    <col min="2794" max="2794" width="34" style="4" customWidth="1"/>
    <col min="2795" max="2795" width="9.5" style="4" bestFit="1" customWidth="1"/>
    <col min="2796" max="2796" width="8.5" style="4" customWidth="1"/>
    <col min="2797" max="2797" width="7.5" style="4" bestFit="1" customWidth="1"/>
    <col min="2798" max="2798" width="19.125" style="4" customWidth="1"/>
    <col min="2799" max="2799" width="9.875" style="4" customWidth="1"/>
    <col min="2800" max="2800" width="8.5" style="4" customWidth="1"/>
    <col min="2801" max="3047" width="11" style="4"/>
    <col min="3048" max="3048" width="20.5" style="4" bestFit="1" customWidth="1"/>
    <col min="3049" max="3049" width="45.5" style="4" customWidth="1"/>
    <col min="3050" max="3050" width="34" style="4" customWidth="1"/>
    <col min="3051" max="3051" width="9.5" style="4" bestFit="1" customWidth="1"/>
    <col min="3052" max="3052" width="8.5" style="4" customWidth="1"/>
    <col min="3053" max="3053" width="7.5" style="4" bestFit="1" customWidth="1"/>
    <col min="3054" max="3054" width="19.125" style="4" customWidth="1"/>
    <col min="3055" max="3055" width="9.875" style="4" customWidth="1"/>
    <col min="3056" max="3056" width="8.5" style="4" customWidth="1"/>
    <col min="3057" max="3303" width="11" style="4"/>
    <col min="3304" max="3304" width="20.5" style="4" bestFit="1" customWidth="1"/>
    <col min="3305" max="3305" width="45.5" style="4" customWidth="1"/>
    <col min="3306" max="3306" width="34" style="4" customWidth="1"/>
    <col min="3307" max="3307" width="9.5" style="4" bestFit="1" customWidth="1"/>
    <col min="3308" max="3308" width="8.5" style="4" customWidth="1"/>
    <col min="3309" max="3309" width="7.5" style="4" bestFit="1" customWidth="1"/>
    <col min="3310" max="3310" width="19.125" style="4" customWidth="1"/>
    <col min="3311" max="3311" width="9.875" style="4" customWidth="1"/>
    <col min="3312" max="3312" width="8.5" style="4" customWidth="1"/>
    <col min="3313" max="3559" width="11" style="4"/>
    <col min="3560" max="3560" width="20.5" style="4" bestFit="1" customWidth="1"/>
    <col min="3561" max="3561" width="45.5" style="4" customWidth="1"/>
    <col min="3562" max="3562" width="34" style="4" customWidth="1"/>
    <col min="3563" max="3563" width="9.5" style="4" bestFit="1" customWidth="1"/>
    <col min="3564" max="3564" width="8.5" style="4" customWidth="1"/>
    <col min="3565" max="3565" width="7.5" style="4" bestFit="1" customWidth="1"/>
    <col min="3566" max="3566" width="19.125" style="4" customWidth="1"/>
    <col min="3567" max="3567" width="9.875" style="4" customWidth="1"/>
    <col min="3568" max="3568" width="8.5" style="4" customWidth="1"/>
    <col min="3569" max="3815" width="11" style="4"/>
    <col min="3816" max="3816" width="20.5" style="4" bestFit="1" customWidth="1"/>
    <col min="3817" max="3817" width="45.5" style="4" customWidth="1"/>
    <col min="3818" max="3818" width="34" style="4" customWidth="1"/>
    <col min="3819" max="3819" width="9.5" style="4" bestFit="1" customWidth="1"/>
    <col min="3820" max="3820" width="8.5" style="4" customWidth="1"/>
    <col min="3821" max="3821" width="7.5" style="4" bestFit="1" customWidth="1"/>
    <col min="3822" max="3822" width="19.125" style="4" customWidth="1"/>
    <col min="3823" max="3823" width="9.875" style="4" customWidth="1"/>
    <col min="3824" max="3824" width="8.5" style="4" customWidth="1"/>
    <col min="3825" max="4071" width="11" style="4"/>
    <col min="4072" max="4072" width="20.5" style="4" bestFit="1" customWidth="1"/>
    <col min="4073" max="4073" width="45.5" style="4" customWidth="1"/>
    <col min="4074" max="4074" width="34" style="4" customWidth="1"/>
    <col min="4075" max="4075" width="9.5" style="4" bestFit="1" customWidth="1"/>
    <col min="4076" max="4076" width="8.5" style="4" customWidth="1"/>
    <col min="4077" max="4077" width="7.5" style="4" bestFit="1" customWidth="1"/>
    <col min="4078" max="4078" width="19.125" style="4" customWidth="1"/>
    <col min="4079" max="4079" width="9.875" style="4" customWidth="1"/>
    <col min="4080" max="4080" width="8.5" style="4" customWidth="1"/>
    <col min="4081" max="4327" width="11" style="4"/>
    <col min="4328" max="4328" width="20.5" style="4" bestFit="1" customWidth="1"/>
    <col min="4329" max="4329" width="45.5" style="4" customWidth="1"/>
    <col min="4330" max="4330" width="34" style="4" customWidth="1"/>
    <col min="4331" max="4331" width="9.5" style="4" bestFit="1" customWidth="1"/>
    <col min="4332" max="4332" width="8.5" style="4" customWidth="1"/>
    <col min="4333" max="4333" width="7.5" style="4" bestFit="1" customWidth="1"/>
    <col min="4334" max="4334" width="19.125" style="4" customWidth="1"/>
    <col min="4335" max="4335" width="9.875" style="4" customWidth="1"/>
    <col min="4336" max="4336" width="8.5" style="4" customWidth="1"/>
    <col min="4337" max="4583" width="11" style="4"/>
    <col min="4584" max="4584" width="20.5" style="4" bestFit="1" customWidth="1"/>
    <col min="4585" max="4585" width="45.5" style="4" customWidth="1"/>
    <col min="4586" max="4586" width="34" style="4" customWidth="1"/>
    <col min="4587" max="4587" width="9.5" style="4" bestFit="1" customWidth="1"/>
    <col min="4588" max="4588" width="8.5" style="4" customWidth="1"/>
    <col min="4589" max="4589" width="7.5" style="4" bestFit="1" customWidth="1"/>
    <col min="4590" max="4590" width="19.125" style="4" customWidth="1"/>
    <col min="4591" max="4591" width="9.875" style="4" customWidth="1"/>
    <col min="4592" max="4592" width="8.5" style="4" customWidth="1"/>
    <col min="4593" max="4839" width="11" style="4"/>
    <col min="4840" max="4840" width="20.5" style="4" bestFit="1" customWidth="1"/>
    <col min="4841" max="4841" width="45.5" style="4" customWidth="1"/>
    <col min="4842" max="4842" width="34" style="4" customWidth="1"/>
    <col min="4843" max="4843" width="9.5" style="4" bestFit="1" customWidth="1"/>
    <col min="4844" max="4844" width="8.5" style="4" customWidth="1"/>
    <col min="4845" max="4845" width="7.5" style="4" bestFit="1" customWidth="1"/>
    <col min="4846" max="4846" width="19.125" style="4" customWidth="1"/>
    <col min="4847" max="4847" width="9.875" style="4" customWidth="1"/>
    <col min="4848" max="4848" width="8.5" style="4" customWidth="1"/>
    <col min="4849" max="5095" width="11" style="4"/>
    <col min="5096" max="5096" width="20.5" style="4" bestFit="1" customWidth="1"/>
    <col min="5097" max="5097" width="45.5" style="4" customWidth="1"/>
    <col min="5098" max="5098" width="34" style="4" customWidth="1"/>
    <col min="5099" max="5099" width="9.5" style="4" bestFit="1" customWidth="1"/>
    <col min="5100" max="5100" width="8.5" style="4" customWidth="1"/>
    <col min="5101" max="5101" width="7.5" style="4" bestFit="1" customWidth="1"/>
    <col min="5102" max="5102" width="19.125" style="4" customWidth="1"/>
    <col min="5103" max="5103" width="9.875" style="4" customWidth="1"/>
    <col min="5104" max="5104" width="8.5" style="4" customWidth="1"/>
    <col min="5105" max="5351" width="11" style="4"/>
    <col min="5352" max="5352" width="20.5" style="4" bestFit="1" customWidth="1"/>
    <col min="5353" max="5353" width="45.5" style="4" customWidth="1"/>
    <col min="5354" max="5354" width="34" style="4" customWidth="1"/>
    <col min="5355" max="5355" width="9.5" style="4" bestFit="1" customWidth="1"/>
    <col min="5356" max="5356" width="8.5" style="4" customWidth="1"/>
    <col min="5357" max="5357" width="7.5" style="4" bestFit="1" customWidth="1"/>
    <col min="5358" max="5358" width="19.125" style="4" customWidth="1"/>
    <col min="5359" max="5359" width="9.875" style="4" customWidth="1"/>
    <col min="5360" max="5360" width="8.5" style="4" customWidth="1"/>
    <col min="5361" max="5607" width="11" style="4"/>
    <col min="5608" max="5608" width="20.5" style="4" bestFit="1" customWidth="1"/>
    <col min="5609" max="5609" width="45.5" style="4" customWidth="1"/>
    <col min="5610" max="5610" width="34" style="4" customWidth="1"/>
    <col min="5611" max="5611" width="9.5" style="4" bestFit="1" customWidth="1"/>
    <col min="5612" max="5612" width="8.5" style="4" customWidth="1"/>
    <col min="5613" max="5613" width="7.5" style="4" bestFit="1" customWidth="1"/>
    <col min="5614" max="5614" width="19.125" style="4" customWidth="1"/>
    <col min="5615" max="5615" width="9.875" style="4" customWidth="1"/>
    <col min="5616" max="5616" width="8.5" style="4" customWidth="1"/>
    <col min="5617" max="5863" width="11" style="4"/>
    <col min="5864" max="5864" width="20.5" style="4" bestFit="1" customWidth="1"/>
    <col min="5865" max="5865" width="45.5" style="4" customWidth="1"/>
    <col min="5866" max="5866" width="34" style="4" customWidth="1"/>
    <col min="5867" max="5867" width="9.5" style="4" bestFit="1" customWidth="1"/>
    <col min="5868" max="5868" width="8.5" style="4" customWidth="1"/>
    <col min="5869" max="5869" width="7.5" style="4" bestFit="1" customWidth="1"/>
    <col min="5870" max="5870" width="19.125" style="4" customWidth="1"/>
    <col min="5871" max="5871" width="9.875" style="4" customWidth="1"/>
    <col min="5872" max="5872" width="8.5" style="4" customWidth="1"/>
    <col min="5873" max="6119" width="11" style="4"/>
    <col min="6120" max="6120" width="20.5" style="4" bestFit="1" customWidth="1"/>
    <col min="6121" max="6121" width="45.5" style="4" customWidth="1"/>
    <col min="6122" max="6122" width="34" style="4" customWidth="1"/>
    <col min="6123" max="6123" width="9.5" style="4" bestFit="1" customWidth="1"/>
    <col min="6124" max="6124" width="8.5" style="4" customWidth="1"/>
    <col min="6125" max="6125" width="7.5" style="4" bestFit="1" customWidth="1"/>
    <col min="6126" max="6126" width="19.125" style="4" customWidth="1"/>
    <col min="6127" max="6127" width="9.875" style="4" customWidth="1"/>
    <col min="6128" max="6128" width="8.5" style="4" customWidth="1"/>
    <col min="6129" max="6375" width="11" style="4"/>
    <col min="6376" max="6376" width="20.5" style="4" bestFit="1" customWidth="1"/>
    <col min="6377" max="6377" width="45.5" style="4" customWidth="1"/>
    <col min="6378" max="6378" width="34" style="4" customWidth="1"/>
    <col min="6379" max="6379" width="9.5" style="4" bestFit="1" customWidth="1"/>
    <col min="6380" max="6380" width="8.5" style="4" customWidth="1"/>
    <col min="6381" max="6381" width="7.5" style="4" bestFit="1" customWidth="1"/>
    <col min="6382" max="6382" width="19.125" style="4" customWidth="1"/>
    <col min="6383" max="6383" width="9.875" style="4" customWidth="1"/>
    <col min="6384" max="6384" width="8.5" style="4" customWidth="1"/>
    <col min="6385" max="6631" width="11" style="4"/>
    <col min="6632" max="6632" width="20.5" style="4" bestFit="1" customWidth="1"/>
    <col min="6633" max="6633" width="45.5" style="4" customWidth="1"/>
    <col min="6634" max="6634" width="34" style="4" customWidth="1"/>
    <col min="6635" max="6635" width="9.5" style="4" bestFit="1" customWidth="1"/>
    <col min="6636" max="6636" width="8.5" style="4" customWidth="1"/>
    <col min="6637" max="6637" width="7.5" style="4" bestFit="1" customWidth="1"/>
    <col min="6638" max="6638" width="19.125" style="4" customWidth="1"/>
    <col min="6639" max="6639" width="9.875" style="4" customWidth="1"/>
    <col min="6640" max="6640" width="8.5" style="4" customWidth="1"/>
    <col min="6641" max="6887" width="11" style="4"/>
    <col min="6888" max="6888" width="20.5" style="4" bestFit="1" customWidth="1"/>
    <col min="6889" max="6889" width="45.5" style="4" customWidth="1"/>
    <col min="6890" max="6890" width="34" style="4" customWidth="1"/>
    <col min="6891" max="6891" width="9.5" style="4" bestFit="1" customWidth="1"/>
    <col min="6892" max="6892" width="8.5" style="4" customWidth="1"/>
    <col min="6893" max="6893" width="7.5" style="4" bestFit="1" customWidth="1"/>
    <col min="6894" max="6894" width="19.125" style="4" customWidth="1"/>
    <col min="6895" max="6895" width="9.875" style="4" customWidth="1"/>
    <col min="6896" max="6896" width="8.5" style="4" customWidth="1"/>
    <col min="6897" max="7143" width="11" style="4"/>
    <col min="7144" max="7144" width="20.5" style="4" bestFit="1" customWidth="1"/>
    <col min="7145" max="7145" width="45.5" style="4" customWidth="1"/>
    <col min="7146" max="7146" width="34" style="4" customWidth="1"/>
    <col min="7147" max="7147" width="9.5" style="4" bestFit="1" customWidth="1"/>
    <col min="7148" max="7148" width="8.5" style="4" customWidth="1"/>
    <col min="7149" max="7149" width="7.5" style="4" bestFit="1" customWidth="1"/>
    <col min="7150" max="7150" width="19.125" style="4" customWidth="1"/>
    <col min="7151" max="7151" width="9.875" style="4" customWidth="1"/>
    <col min="7152" max="7152" width="8.5" style="4" customWidth="1"/>
    <col min="7153" max="7399" width="11" style="4"/>
    <col min="7400" max="7400" width="20.5" style="4" bestFit="1" customWidth="1"/>
    <col min="7401" max="7401" width="45.5" style="4" customWidth="1"/>
    <col min="7402" max="7402" width="34" style="4" customWidth="1"/>
    <col min="7403" max="7403" width="9.5" style="4" bestFit="1" customWidth="1"/>
    <col min="7404" max="7404" width="8.5" style="4" customWidth="1"/>
    <col min="7405" max="7405" width="7.5" style="4" bestFit="1" customWidth="1"/>
    <col min="7406" max="7406" width="19.125" style="4" customWidth="1"/>
    <col min="7407" max="7407" width="9.875" style="4" customWidth="1"/>
    <col min="7408" max="7408" width="8.5" style="4" customWidth="1"/>
    <col min="7409" max="7655" width="11" style="4"/>
    <col min="7656" max="7656" width="20.5" style="4" bestFit="1" customWidth="1"/>
    <col min="7657" max="7657" width="45.5" style="4" customWidth="1"/>
    <col min="7658" max="7658" width="34" style="4" customWidth="1"/>
    <col min="7659" max="7659" width="9.5" style="4" bestFit="1" customWidth="1"/>
    <col min="7660" max="7660" width="8.5" style="4" customWidth="1"/>
    <col min="7661" max="7661" width="7.5" style="4" bestFit="1" customWidth="1"/>
    <col min="7662" max="7662" width="19.125" style="4" customWidth="1"/>
    <col min="7663" max="7663" width="9.875" style="4" customWidth="1"/>
    <col min="7664" max="7664" width="8.5" style="4" customWidth="1"/>
    <col min="7665" max="7911" width="11" style="4"/>
    <col min="7912" max="7912" width="20.5" style="4" bestFit="1" customWidth="1"/>
    <col min="7913" max="7913" width="45.5" style="4" customWidth="1"/>
    <col min="7914" max="7914" width="34" style="4" customWidth="1"/>
    <col min="7915" max="7915" width="9.5" style="4" bestFit="1" customWidth="1"/>
    <col min="7916" max="7916" width="8.5" style="4" customWidth="1"/>
    <col min="7917" max="7917" width="7.5" style="4" bestFit="1" customWidth="1"/>
    <col min="7918" max="7918" width="19.125" style="4" customWidth="1"/>
    <col min="7919" max="7919" width="9.875" style="4" customWidth="1"/>
    <col min="7920" max="7920" width="8.5" style="4" customWidth="1"/>
    <col min="7921" max="8167" width="11" style="4"/>
    <col min="8168" max="8168" width="20.5" style="4" bestFit="1" customWidth="1"/>
    <col min="8169" max="8169" width="45.5" style="4" customWidth="1"/>
    <col min="8170" max="8170" width="34" style="4" customWidth="1"/>
    <col min="8171" max="8171" width="9.5" style="4" bestFit="1" customWidth="1"/>
    <col min="8172" max="8172" width="8.5" style="4" customWidth="1"/>
    <col min="8173" max="8173" width="7.5" style="4" bestFit="1" customWidth="1"/>
    <col min="8174" max="8174" width="19.125" style="4" customWidth="1"/>
    <col min="8175" max="8175" width="9.875" style="4" customWidth="1"/>
    <col min="8176" max="8176" width="8.5" style="4" customWidth="1"/>
    <col min="8177" max="8423" width="11" style="4"/>
    <col min="8424" max="8424" width="20.5" style="4" bestFit="1" customWidth="1"/>
    <col min="8425" max="8425" width="45.5" style="4" customWidth="1"/>
    <col min="8426" max="8426" width="34" style="4" customWidth="1"/>
    <col min="8427" max="8427" width="9.5" style="4" bestFit="1" customWidth="1"/>
    <col min="8428" max="8428" width="8.5" style="4" customWidth="1"/>
    <col min="8429" max="8429" width="7.5" style="4" bestFit="1" customWidth="1"/>
    <col min="8430" max="8430" width="19.125" style="4" customWidth="1"/>
    <col min="8431" max="8431" width="9.875" style="4" customWidth="1"/>
    <col min="8432" max="8432" width="8.5" style="4" customWidth="1"/>
    <col min="8433" max="8679" width="11" style="4"/>
    <col min="8680" max="8680" width="20.5" style="4" bestFit="1" customWidth="1"/>
    <col min="8681" max="8681" width="45.5" style="4" customWidth="1"/>
    <col min="8682" max="8682" width="34" style="4" customWidth="1"/>
    <col min="8683" max="8683" width="9.5" style="4" bestFit="1" customWidth="1"/>
    <col min="8684" max="8684" width="8.5" style="4" customWidth="1"/>
    <col min="8685" max="8685" width="7.5" style="4" bestFit="1" customWidth="1"/>
    <col min="8686" max="8686" width="19.125" style="4" customWidth="1"/>
    <col min="8687" max="8687" width="9.875" style="4" customWidth="1"/>
    <col min="8688" max="8688" width="8.5" style="4" customWidth="1"/>
    <col min="8689" max="8935" width="11" style="4"/>
    <col min="8936" max="8936" width="20.5" style="4" bestFit="1" customWidth="1"/>
    <col min="8937" max="8937" width="45.5" style="4" customWidth="1"/>
    <col min="8938" max="8938" width="34" style="4" customWidth="1"/>
    <col min="8939" max="8939" width="9.5" style="4" bestFit="1" customWidth="1"/>
    <col min="8940" max="8940" width="8.5" style="4" customWidth="1"/>
    <col min="8941" max="8941" width="7.5" style="4" bestFit="1" customWidth="1"/>
    <col min="8942" max="8942" width="19.125" style="4" customWidth="1"/>
    <col min="8943" max="8943" width="9.875" style="4" customWidth="1"/>
    <col min="8944" max="8944" width="8.5" style="4" customWidth="1"/>
    <col min="8945" max="9191" width="11" style="4"/>
    <col min="9192" max="9192" width="20.5" style="4" bestFit="1" customWidth="1"/>
    <col min="9193" max="9193" width="45.5" style="4" customWidth="1"/>
    <col min="9194" max="9194" width="34" style="4" customWidth="1"/>
    <col min="9195" max="9195" width="9.5" style="4" bestFit="1" customWidth="1"/>
    <col min="9196" max="9196" width="8.5" style="4" customWidth="1"/>
    <col min="9197" max="9197" width="7.5" style="4" bestFit="1" customWidth="1"/>
    <col min="9198" max="9198" width="19.125" style="4" customWidth="1"/>
    <col min="9199" max="9199" width="9.875" style="4" customWidth="1"/>
    <col min="9200" max="9200" width="8.5" style="4" customWidth="1"/>
    <col min="9201" max="9447" width="11" style="4"/>
    <col min="9448" max="9448" width="20.5" style="4" bestFit="1" customWidth="1"/>
    <col min="9449" max="9449" width="45.5" style="4" customWidth="1"/>
    <col min="9450" max="9450" width="34" style="4" customWidth="1"/>
    <col min="9451" max="9451" width="9.5" style="4" bestFit="1" customWidth="1"/>
    <col min="9452" max="9452" width="8.5" style="4" customWidth="1"/>
    <col min="9453" max="9453" width="7.5" style="4" bestFit="1" customWidth="1"/>
    <col min="9454" max="9454" width="19.125" style="4" customWidth="1"/>
    <col min="9455" max="9455" width="9.875" style="4" customWidth="1"/>
    <col min="9456" max="9456" width="8.5" style="4" customWidth="1"/>
    <col min="9457" max="9703" width="11" style="4"/>
    <col min="9704" max="9704" width="20.5" style="4" bestFit="1" customWidth="1"/>
    <col min="9705" max="9705" width="45.5" style="4" customWidth="1"/>
    <col min="9706" max="9706" width="34" style="4" customWidth="1"/>
    <col min="9707" max="9707" width="9.5" style="4" bestFit="1" customWidth="1"/>
    <col min="9708" max="9708" width="8.5" style="4" customWidth="1"/>
    <col min="9709" max="9709" width="7.5" style="4" bestFit="1" customWidth="1"/>
    <col min="9710" max="9710" width="19.125" style="4" customWidth="1"/>
    <col min="9711" max="9711" width="9.875" style="4" customWidth="1"/>
    <col min="9712" max="9712" width="8.5" style="4" customWidth="1"/>
    <col min="9713" max="9959" width="11" style="4"/>
    <col min="9960" max="9960" width="20.5" style="4" bestFit="1" customWidth="1"/>
    <col min="9961" max="9961" width="45.5" style="4" customWidth="1"/>
    <col min="9962" max="9962" width="34" style="4" customWidth="1"/>
    <col min="9963" max="9963" width="9.5" style="4" bestFit="1" customWidth="1"/>
    <col min="9964" max="9964" width="8.5" style="4" customWidth="1"/>
    <col min="9965" max="9965" width="7.5" style="4" bestFit="1" customWidth="1"/>
    <col min="9966" max="9966" width="19.125" style="4" customWidth="1"/>
    <col min="9967" max="9967" width="9.875" style="4" customWidth="1"/>
    <col min="9968" max="9968" width="8.5" style="4" customWidth="1"/>
    <col min="9969" max="10215" width="11" style="4"/>
    <col min="10216" max="10216" width="20.5" style="4" bestFit="1" customWidth="1"/>
    <col min="10217" max="10217" width="45.5" style="4" customWidth="1"/>
    <col min="10218" max="10218" width="34" style="4" customWidth="1"/>
    <col min="10219" max="10219" width="9.5" style="4" bestFit="1" customWidth="1"/>
    <col min="10220" max="10220" width="8.5" style="4" customWidth="1"/>
    <col min="10221" max="10221" width="7.5" style="4" bestFit="1" customWidth="1"/>
    <col min="10222" max="10222" width="19.125" style="4" customWidth="1"/>
    <col min="10223" max="10223" width="9.875" style="4" customWidth="1"/>
    <col min="10224" max="10224" width="8.5" style="4" customWidth="1"/>
    <col min="10225" max="10471" width="11" style="4"/>
    <col min="10472" max="10472" width="20.5" style="4" bestFit="1" customWidth="1"/>
    <col min="10473" max="10473" width="45.5" style="4" customWidth="1"/>
    <col min="10474" max="10474" width="34" style="4" customWidth="1"/>
    <col min="10475" max="10475" width="9.5" style="4" bestFit="1" customWidth="1"/>
    <col min="10476" max="10476" width="8.5" style="4" customWidth="1"/>
    <col min="10477" max="10477" width="7.5" style="4" bestFit="1" customWidth="1"/>
    <col min="10478" max="10478" width="19.125" style="4" customWidth="1"/>
    <col min="10479" max="10479" width="9.875" style="4" customWidth="1"/>
    <col min="10480" max="10480" width="8.5" style="4" customWidth="1"/>
    <col min="10481" max="10727" width="11" style="4"/>
    <col min="10728" max="10728" width="20.5" style="4" bestFit="1" customWidth="1"/>
    <col min="10729" max="10729" width="45.5" style="4" customWidth="1"/>
    <col min="10730" max="10730" width="34" style="4" customWidth="1"/>
    <col min="10731" max="10731" width="9.5" style="4" bestFit="1" customWidth="1"/>
    <col min="10732" max="10732" width="8.5" style="4" customWidth="1"/>
    <col min="10733" max="10733" width="7.5" style="4" bestFit="1" customWidth="1"/>
    <col min="10734" max="10734" width="19.125" style="4" customWidth="1"/>
    <col min="10735" max="10735" width="9.875" style="4" customWidth="1"/>
    <col min="10736" max="10736" width="8.5" style="4" customWidth="1"/>
    <col min="10737" max="10983" width="11" style="4"/>
    <col min="10984" max="10984" width="20.5" style="4" bestFit="1" customWidth="1"/>
    <col min="10985" max="10985" width="45.5" style="4" customWidth="1"/>
    <col min="10986" max="10986" width="34" style="4" customWidth="1"/>
    <col min="10987" max="10987" width="9.5" style="4" bestFit="1" customWidth="1"/>
    <col min="10988" max="10988" width="8.5" style="4" customWidth="1"/>
    <col min="10989" max="10989" width="7.5" style="4" bestFit="1" customWidth="1"/>
    <col min="10990" max="10990" width="19.125" style="4" customWidth="1"/>
    <col min="10991" max="10991" width="9.875" style="4" customWidth="1"/>
    <col min="10992" max="10992" width="8.5" style="4" customWidth="1"/>
    <col min="10993" max="11239" width="11" style="4"/>
    <col min="11240" max="11240" width="20.5" style="4" bestFit="1" customWidth="1"/>
    <col min="11241" max="11241" width="45.5" style="4" customWidth="1"/>
    <col min="11242" max="11242" width="34" style="4" customWidth="1"/>
    <col min="11243" max="11243" width="9.5" style="4" bestFit="1" customWidth="1"/>
    <col min="11244" max="11244" width="8.5" style="4" customWidth="1"/>
    <col min="11245" max="11245" width="7.5" style="4" bestFit="1" customWidth="1"/>
    <col min="11246" max="11246" width="19.125" style="4" customWidth="1"/>
    <col min="11247" max="11247" width="9.875" style="4" customWidth="1"/>
    <col min="11248" max="11248" width="8.5" style="4" customWidth="1"/>
    <col min="11249" max="11495" width="11" style="4"/>
    <col min="11496" max="11496" width="20.5" style="4" bestFit="1" customWidth="1"/>
    <col min="11497" max="11497" width="45.5" style="4" customWidth="1"/>
    <col min="11498" max="11498" width="34" style="4" customWidth="1"/>
    <col min="11499" max="11499" width="9.5" style="4" bestFit="1" customWidth="1"/>
    <col min="11500" max="11500" width="8.5" style="4" customWidth="1"/>
    <col min="11501" max="11501" width="7.5" style="4" bestFit="1" customWidth="1"/>
    <col min="11502" max="11502" width="19.125" style="4" customWidth="1"/>
    <col min="11503" max="11503" width="9.875" style="4" customWidth="1"/>
    <col min="11504" max="11504" width="8.5" style="4" customWidth="1"/>
    <col min="11505" max="11751" width="11" style="4"/>
    <col min="11752" max="11752" width="20.5" style="4" bestFit="1" customWidth="1"/>
    <col min="11753" max="11753" width="45.5" style="4" customWidth="1"/>
    <col min="11754" max="11754" width="34" style="4" customWidth="1"/>
    <col min="11755" max="11755" width="9.5" style="4" bestFit="1" customWidth="1"/>
    <col min="11756" max="11756" width="8.5" style="4" customWidth="1"/>
    <col min="11757" max="11757" width="7.5" style="4" bestFit="1" customWidth="1"/>
    <col min="11758" max="11758" width="19.125" style="4" customWidth="1"/>
    <col min="11759" max="11759" width="9.875" style="4" customWidth="1"/>
    <col min="11760" max="11760" width="8.5" style="4" customWidth="1"/>
    <col min="11761" max="12007" width="11" style="4"/>
    <col min="12008" max="12008" width="20.5" style="4" bestFit="1" customWidth="1"/>
    <col min="12009" max="12009" width="45.5" style="4" customWidth="1"/>
    <col min="12010" max="12010" width="34" style="4" customWidth="1"/>
    <col min="12011" max="12011" width="9.5" style="4" bestFit="1" customWidth="1"/>
    <col min="12012" max="12012" width="8.5" style="4" customWidth="1"/>
    <col min="12013" max="12013" width="7.5" style="4" bestFit="1" customWidth="1"/>
    <col min="12014" max="12014" width="19.125" style="4" customWidth="1"/>
    <col min="12015" max="12015" width="9.875" style="4" customWidth="1"/>
    <col min="12016" max="12016" width="8.5" style="4" customWidth="1"/>
    <col min="12017" max="12263" width="11" style="4"/>
    <col min="12264" max="12264" width="20.5" style="4" bestFit="1" customWidth="1"/>
    <col min="12265" max="12265" width="45.5" style="4" customWidth="1"/>
    <col min="12266" max="12266" width="34" style="4" customWidth="1"/>
    <col min="12267" max="12267" width="9.5" style="4" bestFit="1" customWidth="1"/>
    <col min="12268" max="12268" width="8.5" style="4" customWidth="1"/>
    <col min="12269" max="12269" width="7.5" style="4" bestFit="1" customWidth="1"/>
    <col min="12270" max="12270" width="19.125" style="4" customWidth="1"/>
    <col min="12271" max="12271" width="9.875" style="4" customWidth="1"/>
    <col min="12272" max="12272" width="8.5" style="4" customWidth="1"/>
    <col min="12273" max="12519" width="11" style="4"/>
    <col min="12520" max="12520" width="20.5" style="4" bestFit="1" customWidth="1"/>
    <col min="12521" max="12521" width="45.5" style="4" customWidth="1"/>
    <col min="12522" max="12522" width="34" style="4" customWidth="1"/>
    <col min="12523" max="12523" width="9.5" style="4" bestFit="1" customWidth="1"/>
    <col min="12524" max="12524" width="8.5" style="4" customWidth="1"/>
    <col min="12525" max="12525" width="7.5" style="4" bestFit="1" customWidth="1"/>
    <col min="12526" max="12526" width="19.125" style="4" customWidth="1"/>
    <col min="12527" max="12527" width="9.875" style="4" customWidth="1"/>
    <col min="12528" max="12528" width="8.5" style="4" customWidth="1"/>
    <col min="12529" max="12775" width="11" style="4"/>
    <col min="12776" max="12776" width="20.5" style="4" bestFit="1" customWidth="1"/>
    <col min="12777" max="12777" width="45.5" style="4" customWidth="1"/>
    <col min="12778" max="12778" width="34" style="4" customWidth="1"/>
    <col min="12779" max="12779" width="9.5" style="4" bestFit="1" customWidth="1"/>
    <col min="12780" max="12780" width="8.5" style="4" customWidth="1"/>
    <col min="12781" max="12781" width="7.5" style="4" bestFit="1" customWidth="1"/>
    <col min="12782" max="12782" width="19.125" style="4" customWidth="1"/>
    <col min="12783" max="12783" width="9.875" style="4" customWidth="1"/>
    <col min="12784" max="12784" width="8.5" style="4" customWidth="1"/>
    <col min="12785" max="13031" width="11" style="4"/>
    <col min="13032" max="13032" width="20.5" style="4" bestFit="1" customWidth="1"/>
    <col min="13033" max="13033" width="45.5" style="4" customWidth="1"/>
    <col min="13034" max="13034" width="34" style="4" customWidth="1"/>
    <col min="13035" max="13035" width="9.5" style="4" bestFit="1" customWidth="1"/>
    <col min="13036" max="13036" width="8.5" style="4" customWidth="1"/>
    <col min="13037" max="13037" width="7.5" style="4" bestFit="1" customWidth="1"/>
    <col min="13038" max="13038" width="19.125" style="4" customWidth="1"/>
    <col min="13039" max="13039" width="9.875" style="4" customWidth="1"/>
    <col min="13040" max="13040" width="8.5" style="4" customWidth="1"/>
    <col min="13041" max="13287" width="11" style="4"/>
    <col min="13288" max="13288" width="20.5" style="4" bestFit="1" customWidth="1"/>
    <col min="13289" max="13289" width="45.5" style="4" customWidth="1"/>
    <col min="13290" max="13290" width="34" style="4" customWidth="1"/>
    <col min="13291" max="13291" width="9.5" style="4" bestFit="1" customWidth="1"/>
    <col min="13292" max="13292" width="8.5" style="4" customWidth="1"/>
    <col min="13293" max="13293" width="7.5" style="4" bestFit="1" customWidth="1"/>
    <col min="13294" max="13294" width="19.125" style="4" customWidth="1"/>
    <col min="13295" max="13295" width="9.875" style="4" customWidth="1"/>
    <col min="13296" max="13296" width="8.5" style="4" customWidth="1"/>
    <col min="13297" max="13543" width="11" style="4"/>
    <col min="13544" max="13544" width="20.5" style="4" bestFit="1" customWidth="1"/>
    <col min="13545" max="13545" width="45.5" style="4" customWidth="1"/>
    <col min="13546" max="13546" width="34" style="4" customWidth="1"/>
    <col min="13547" max="13547" width="9.5" style="4" bestFit="1" customWidth="1"/>
    <col min="13548" max="13548" width="8.5" style="4" customWidth="1"/>
    <col min="13549" max="13549" width="7.5" style="4" bestFit="1" customWidth="1"/>
    <col min="13550" max="13550" width="19.125" style="4" customWidth="1"/>
    <col min="13551" max="13551" width="9.875" style="4" customWidth="1"/>
    <col min="13552" max="13552" width="8.5" style="4" customWidth="1"/>
    <col min="13553" max="13799" width="11" style="4"/>
    <col min="13800" max="13800" width="20.5" style="4" bestFit="1" customWidth="1"/>
    <col min="13801" max="13801" width="45.5" style="4" customWidth="1"/>
    <col min="13802" max="13802" width="34" style="4" customWidth="1"/>
    <col min="13803" max="13803" width="9.5" style="4" bestFit="1" customWidth="1"/>
    <col min="13804" max="13804" width="8.5" style="4" customWidth="1"/>
    <col min="13805" max="13805" width="7.5" style="4" bestFit="1" customWidth="1"/>
    <col min="13806" max="13806" width="19.125" style="4" customWidth="1"/>
    <col min="13807" max="13807" width="9.875" style="4" customWidth="1"/>
    <col min="13808" max="13808" width="8.5" style="4" customWidth="1"/>
    <col min="13809" max="14055" width="11" style="4"/>
    <col min="14056" max="14056" width="20.5" style="4" bestFit="1" customWidth="1"/>
    <col min="14057" max="14057" width="45.5" style="4" customWidth="1"/>
    <col min="14058" max="14058" width="34" style="4" customWidth="1"/>
    <col min="14059" max="14059" width="9.5" style="4" bestFit="1" customWidth="1"/>
    <col min="14060" max="14060" width="8.5" style="4" customWidth="1"/>
    <col min="14061" max="14061" width="7.5" style="4" bestFit="1" customWidth="1"/>
    <col min="14062" max="14062" width="19.125" style="4" customWidth="1"/>
    <col min="14063" max="14063" width="9.875" style="4" customWidth="1"/>
    <col min="14064" max="14064" width="8.5" style="4" customWidth="1"/>
    <col min="14065" max="14311" width="11" style="4"/>
    <col min="14312" max="14312" width="20.5" style="4" bestFit="1" customWidth="1"/>
    <col min="14313" max="14313" width="45.5" style="4" customWidth="1"/>
    <col min="14314" max="14314" width="34" style="4" customWidth="1"/>
    <col min="14315" max="14315" width="9.5" style="4" bestFit="1" customWidth="1"/>
    <col min="14316" max="14316" width="8.5" style="4" customWidth="1"/>
    <col min="14317" max="14317" width="7.5" style="4" bestFit="1" customWidth="1"/>
    <col min="14318" max="14318" width="19.125" style="4" customWidth="1"/>
    <col min="14319" max="14319" width="9.875" style="4" customWidth="1"/>
    <col min="14320" max="14320" width="8.5" style="4" customWidth="1"/>
    <col min="14321" max="14567" width="11" style="4"/>
    <col min="14568" max="14568" width="20.5" style="4" bestFit="1" customWidth="1"/>
    <col min="14569" max="14569" width="45.5" style="4" customWidth="1"/>
    <col min="14570" max="14570" width="34" style="4" customWidth="1"/>
    <col min="14571" max="14571" width="9.5" style="4" bestFit="1" customWidth="1"/>
    <col min="14572" max="14572" width="8.5" style="4" customWidth="1"/>
    <col min="14573" max="14573" width="7.5" style="4" bestFit="1" customWidth="1"/>
    <col min="14574" max="14574" width="19.125" style="4" customWidth="1"/>
    <col min="14575" max="14575" width="9.875" style="4" customWidth="1"/>
    <col min="14576" max="14576" width="8.5" style="4" customWidth="1"/>
    <col min="14577" max="14823" width="11" style="4"/>
    <col min="14824" max="14824" width="20.5" style="4" bestFit="1" customWidth="1"/>
    <col min="14825" max="14825" width="45.5" style="4" customWidth="1"/>
    <col min="14826" max="14826" width="34" style="4" customWidth="1"/>
    <col min="14827" max="14827" width="9.5" style="4" bestFit="1" customWidth="1"/>
    <col min="14828" max="14828" width="8.5" style="4" customWidth="1"/>
    <col min="14829" max="14829" width="7.5" style="4" bestFit="1" customWidth="1"/>
    <col min="14830" max="14830" width="19.125" style="4" customWidth="1"/>
    <col min="14831" max="14831" width="9.875" style="4" customWidth="1"/>
    <col min="14832" max="14832" width="8.5" style="4" customWidth="1"/>
    <col min="14833" max="15079" width="11" style="4"/>
    <col min="15080" max="15080" width="20.5" style="4" bestFit="1" customWidth="1"/>
    <col min="15081" max="15081" width="45.5" style="4" customWidth="1"/>
    <col min="15082" max="15082" width="34" style="4" customWidth="1"/>
    <col min="15083" max="15083" width="9.5" style="4" bestFit="1" customWidth="1"/>
    <col min="15084" max="15084" width="8.5" style="4" customWidth="1"/>
    <col min="15085" max="15085" width="7.5" style="4" bestFit="1" customWidth="1"/>
    <col min="15086" max="15086" width="19.125" style="4" customWidth="1"/>
    <col min="15087" max="15087" width="9.875" style="4" customWidth="1"/>
    <col min="15088" max="15088" width="8.5" style="4" customWidth="1"/>
    <col min="15089" max="15335" width="11" style="4"/>
    <col min="15336" max="15336" width="20.5" style="4" bestFit="1" customWidth="1"/>
    <col min="15337" max="15337" width="45.5" style="4" customWidth="1"/>
    <col min="15338" max="15338" width="34" style="4" customWidth="1"/>
    <col min="15339" max="15339" width="9.5" style="4" bestFit="1" customWidth="1"/>
    <col min="15340" max="15340" width="8.5" style="4" customWidth="1"/>
    <col min="15341" max="15341" width="7.5" style="4" bestFit="1" customWidth="1"/>
    <col min="15342" max="15342" width="19.125" style="4" customWidth="1"/>
    <col min="15343" max="15343" width="9.875" style="4" customWidth="1"/>
    <col min="15344" max="15344" width="8.5" style="4" customWidth="1"/>
    <col min="15345" max="15591" width="11" style="4"/>
    <col min="15592" max="15592" width="20.5" style="4" bestFit="1" customWidth="1"/>
    <col min="15593" max="15593" width="45.5" style="4" customWidth="1"/>
    <col min="15594" max="15594" width="34" style="4" customWidth="1"/>
    <col min="15595" max="15595" width="9.5" style="4" bestFit="1" customWidth="1"/>
    <col min="15596" max="15596" width="8.5" style="4" customWidth="1"/>
    <col min="15597" max="15597" width="7.5" style="4" bestFit="1" customWidth="1"/>
    <col min="15598" max="15598" width="19.125" style="4" customWidth="1"/>
    <col min="15599" max="15599" width="9.875" style="4" customWidth="1"/>
    <col min="15600" max="15600" width="8.5" style="4" customWidth="1"/>
    <col min="15601" max="15847" width="11" style="4"/>
    <col min="15848" max="15848" width="20.5" style="4" bestFit="1" customWidth="1"/>
    <col min="15849" max="15849" width="45.5" style="4" customWidth="1"/>
    <col min="15850" max="15850" width="34" style="4" customWidth="1"/>
    <col min="15851" max="15851" width="9.5" style="4" bestFit="1" customWidth="1"/>
    <col min="15852" max="15852" width="8.5" style="4" customWidth="1"/>
    <col min="15853" max="15853" width="7.5" style="4" bestFit="1" customWidth="1"/>
    <col min="15854" max="15854" width="19.125" style="4" customWidth="1"/>
    <col min="15855" max="15855" width="9.875" style="4" customWidth="1"/>
    <col min="15856" max="15856" width="8.5" style="4" customWidth="1"/>
    <col min="15857" max="16103" width="11" style="4"/>
    <col min="16104" max="16104" width="20.5" style="4" bestFit="1" customWidth="1"/>
    <col min="16105" max="16105" width="45.5" style="4" customWidth="1"/>
    <col min="16106" max="16106" width="34" style="4" customWidth="1"/>
    <col min="16107" max="16107" width="9.5" style="4" bestFit="1" customWidth="1"/>
    <col min="16108" max="16108" width="8.5" style="4" customWidth="1"/>
    <col min="16109" max="16109" width="7.5" style="4" bestFit="1" customWidth="1"/>
    <col min="16110" max="16110" width="19.125" style="4" customWidth="1"/>
    <col min="16111" max="16111" width="9.875" style="4" customWidth="1"/>
    <col min="16112" max="16112" width="8.5" style="4" customWidth="1"/>
    <col min="16113" max="16384" width="11" style="4"/>
  </cols>
  <sheetData>
    <row r="1" spans="1:11" s="1" customFormat="1">
      <c r="A1" s="107" t="s">
        <v>138</v>
      </c>
      <c r="B1" s="107"/>
      <c r="C1" s="107"/>
      <c r="D1" s="107"/>
      <c r="E1" s="107"/>
      <c r="F1" s="107"/>
      <c r="G1" s="107"/>
    </row>
    <row r="2" spans="1:11">
      <c r="A2" s="108"/>
      <c r="B2" s="108"/>
      <c r="C2" s="108"/>
      <c r="D2" s="108"/>
      <c r="E2" s="108"/>
      <c r="F2" s="108"/>
      <c r="G2" s="108"/>
    </row>
    <row r="3" spans="1:11" ht="132.75" customHeight="1">
      <c r="A3" s="122" t="s">
        <v>147</v>
      </c>
      <c r="B3" s="122"/>
      <c r="C3" s="122"/>
      <c r="D3" s="122"/>
      <c r="E3" s="122"/>
      <c r="F3" s="122"/>
      <c r="G3" s="122"/>
    </row>
    <row r="4" spans="1:11" s="49" customFormat="1">
      <c r="A4" s="129" t="s">
        <v>1</v>
      </c>
      <c r="B4" s="129"/>
      <c r="C4" s="50" t="s">
        <v>8</v>
      </c>
      <c r="D4" s="37" t="s">
        <v>9</v>
      </c>
      <c r="E4" s="87" t="s">
        <v>2</v>
      </c>
      <c r="F4" s="87" t="s">
        <v>0</v>
      </c>
      <c r="G4" s="87" t="s">
        <v>10</v>
      </c>
    </row>
    <row r="5" spans="1:11" s="49" customFormat="1" ht="47.45" customHeight="1">
      <c r="A5" s="125" t="s">
        <v>259</v>
      </c>
      <c r="B5" s="130" t="s">
        <v>202</v>
      </c>
      <c r="C5" s="80" t="s">
        <v>246</v>
      </c>
      <c r="D5" s="29"/>
      <c r="E5" s="88">
        <v>2</v>
      </c>
      <c r="F5" s="88">
        <v>135</v>
      </c>
      <c r="G5" s="91">
        <v>0</v>
      </c>
    </row>
    <row r="6" spans="1:11" s="69" customFormat="1" ht="49.5">
      <c r="A6" s="125"/>
      <c r="B6" s="130"/>
      <c r="C6" s="80" t="s">
        <v>245</v>
      </c>
      <c r="D6" s="29"/>
      <c r="E6" s="88">
        <v>2</v>
      </c>
      <c r="F6" s="88">
        <v>215</v>
      </c>
      <c r="G6" s="91">
        <f>D6*E6*F6</f>
        <v>0</v>
      </c>
    </row>
    <row r="7" spans="1:11" s="49" customFormat="1" ht="44.45" customHeight="1">
      <c r="A7" s="125"/>
      <c r="B7" s="130"/>
      <c r="C7" s="80" t="s">
        <v>247</v>
      </c>
      <c r="D7" s="29"/>
      <c r="E7" s="88">
        <v>2</v>
      </c>
      <c r="F7" s="88">
        <v>30</v>
      </c>
      <c r="G7" s="91">
        <f>D7*E7*F7</f>
        <v>0</v>
      </c>
    </row>
    <row r="8" spans="1:11" s="49" customFormat="1" ht="47.1" customHeight="1">
      <c r="A8" s="125"/>
      <c r="B8" s="130" t="s">
        <v>203</v>
      </c>
      <c r="C8" s="80" t="s">
        <v>248</v>
      </c>
      <c r="D8" s="29"/>
      <c r="E8" s="88">
        <v>2</v>
      </c>
      <c r="F8" s="88">
        <v>100</v>
      </c>
      <c r="G8" s="91">
        <f t="shared" ref="G8:G11" si="0">D8*E8*F8</f>
        <v>0</v>
      </c>
    </row>
    <row r="9" spans="1:11" s="49" customFormat="1" ht="66">
      <c r="A9" s="125"/>
      <c r="B9" s="130"/>
      <c r="C9" s="80" t="s">
        <v>279</v>
      </c>
      <c r="D9" s="29"/>
      <c r="E9" s="88">
        <v>2</v>
      </c>
      <c r="F9" s="88">
        <v>145</v>
      </c>
      <c r="G9" s="91">
        <f t="shared" si="0"/>
        <v>0</v>
      </c>
    </row>
    <row r="10" spans="1:11" s="65" customFormat="1" ht="49.5" customHeight="1">
      <c r="A10" s="125"/>
      <c r="B10" s="131" t="s">
        <v>204</v>
      </c>
      <c r="C10" s="80" t="s">
        <v>248</v>
      </c>
      <c r="D10" s="66"/>
      <c r="E10" s="89">
        <v>2</v>
      </c>
      <c r="F10" s="89">
        <v>160</v>
      </c>
      <c r="G10" s="98">
        <f t="shared" si="0"/>
        <v>0</v>
      </c>
    </row>
    <row r="11" spans="1:11" s="65" customFormat="1" ht="48.95" customHeight="1">
      <c r="A11" s="125"/>
      <c r="B11" s="132"/>
      <c r="C11" s="80" t="s">
        <v>249</v>
      </c>
      <c r="D11" s="66"/>
      <c r="E11" s="89">
        <v>2</v>
      </c>
      <c r="F11" s="99">
        <v>215</v>
      </c>
      <c r="G11" s="98">
        <f t="shared" si="0"/>
        <v>0</v>
      </c>
    </row>
    <row r="12" spans="1:11" s="49" customFormat="1">
      <c r="A12" s="125"/>
      <c r="B12" s="120" t="s">
        <v>27</v>
      </c>
      <c r="C12" s="120"/>
      <c r="D12" s="120"/>
      <c r="E12" s="120"/>
      <c r="F12" s="120"/>
      <c r="G12" s="100">
        <f>SUM(G5:G11)</f>
        <v>0</v>
      </c>
      <c r="H12" s="6"/>
      <c r="I12" s="6"/>
      <c r="J12" s="6"/>
      <c r="K12" s="6"/>
    </row>
    <row r="13" spans="1:11" s="69" customFormat="1" ht="78.75" customHeight="1">
      <c r="A13" s="127" t="s">
        <v>129</v>
      </c>
      <c r="B13" s="86" t="s">
        <v>280</v>
      </c>
      <c r="C13" s="80" t="s">
        <v>250</v>
      </c>
      <c r="D13" s="28"/>
      <c r="E13" s="90">
        <v>1</v>
      </c>
      <c r="F13" s="101">
        <v>1300</v>
      </c>
      <c r="G13" s="94">
        <f t="shared" ref="G13:G20" si="1">D13*E13*F13</f>
        <v>0</v>
      </c>
      <c r="H13" s="6"/>
      <c r="I13" s="6"/>
      <c r="J13" s="6"/>
      <c r="K13" s="6"/>
    </row>
    <row r="14" spans="1:11" s="69" customFormat="1" ht="47.1" customHeight="1">
      <c r="A14" s="133"/>
      <c r="B14" s="115" t="s">
        <v>205</v>
      </c>
      <c r="C14" s="80" t="s">
        <v>251</v>
      </c>
      <c r="D14" s="28"/>
      <c r="E14" s="90">
        <v>1</v>
      </c>
      <c r="F14" s="101">
        <v>750</v>
      </c>
      <c r="G14" s="94">
        <f t="shared" ref="G14:G15" si="2">D14*E14*F14</f>
        <v>0</v>
      </c>
      <c r="H14" s="6"/>
      <c r="I14" s="6"/>
      <c r="J14" s="6"/>
      <c r="K14" s="6"/>
    </row>
    <row r="15" spans="1:11" s="69" customFormat="1" ht="45.6" customHeight="1">
      <c r="A15" s="133"/>
      <c r="B15" s="115"/>
      <c r="C15" s="80" t="s">
        <v>252</v>
      </c>
      <c r="D15" s="28"/>
      <c r="E15" s="90">
        <v>1</v>
      </c>
      <c r="F15" s="101">
        <v>550</v>
      </c>
      <c r="G15" s="94">
        <f t="shared" si="2"/>
        <v>0</v>
      </c>
      <c r="H15" s="6"/>
      <c r="I15" s="6"/>
      <c r="J15" s="6"/>
      <c r="K15" s="6"/>
    </row>
    <row r="16" spans="1:11" s="7" customFormat="1" ht="33">
      <c r="A16" s="133"/>
      <c r="B16" s="115" t="s">
        <v>206</v>
      </c>
      <c r="C16" s="80" t="s">
        <v>253</v>
      </c>
      <c r="D16" s="28"/>
      <c r="E16" s="90">
        <v>1</v>
      </c>
      <c r="F16" s="90">
        <v>65</v>
      </c>
      <c r="G16" s="94">
        <f t="shared" si="1"/>
        <v>0</v>
      </c>
      <c r="H16" s="6"/>
      <c r="I16" s="6"/>
      <c r="J16" s="6"/>
      <c r="K16" s="6"/>
    </row>
    <row r="17" spans="1:11" s="7" customFormat="1" ht="49.5">
      <c r="A17" s="133"/>
      <c r="B17" s="115"/>
      <c r="C17" s="80" t="s">
        <v>254</v>
      </c>
      <c r="D17" s="28"/>
      <c r="E17" s="90">
        <v>1</v>
      </c>
      <c r="F17" s="101">
        <v>109</v>
      </c>
      <c r="G17" s="94">
        <f t="shared" si="1"/>
        <v>0</v>
      </c>
      <c r="H17" s="6"/>
      <c r="I17" s="6"/>
      <c r="J17" s="6"/>
      <c r="K17" s="6"/>
    </row>
    <row r="18" spans="1:11" s="7" customFormat="1" ht="33">
      <c r="A18" s="133"/>
      <c r="B18" s="115"/>
      <c r="C18" s="80" t="s">
        <v>255</v>
      </c>
      <c r="D18" s="28"/>
      <c r="E18" s="90">
        <v>1</v>
      </c>
      <c r="F18" s="90">
        <v>1300</v>
      </c>
      <c r="G18" s="94">
        <f t="shared" si="1"/>
        <v>0</v>
      </c>
      <c r="H18" s="6"/>
      <c r="I18" s="6"/>
      <c r="J18" s="6"/>
      <c r="K18" s="6"/>
    </row>
    <row r="19" spans="1:11" s="7" customFormat="1" ht="33">
      <c r="A19" s="133"/>
      <c r="B19" s="115"/>
      <c r="C19" s="80" t="s">
        <v>256</v>
      </c>
      <c r="D19" s="56"/>
      <c r="E19" s="90">
        <v>1</v>
      </c>
      <c r="F19" s="90">
        <v>1</v>
      </c>
      <c r="G19" s="94">
        <f t="shared" si="1"/>
        <v>0</v>
      </c>
      <c r="H19" s="6"/>
      <c r="I19" s="6"/>
      <c r="J19" s="6"/>
      <c r="K19" s="6"/>
    </row>
    <row r="20" spans="1:11" s="7" customFormat="1" ht="66">
      <c r="A20" s="133"/>
      <c r="B20" s="115"/>
      <c r="C20" s="80" t="s">
        <v>257</v>
      </c>
      <c r="D20" s="28"/>
      <c r="E20" s="90">
        <v>1</v>
      </c>
      <c r="F20" s="101">
        <v>116</v>
      </c>
      <c r="G20" s="94">
        <f t="shared" si="1"/>
        <v>0</v>
      </c>
      <c r="H20" s="6"/>
      <c r="I20" s="6"/>
      <c r="J20" s="6"/>
      <c r="K20" s="6"/>
    </row>
    <row r="21" spans="1:11" s="7" customFormat="1" ht="66">
      <c r="A21" s="133"/>
      <c r="B21" s="82" t="s">
        <v>207</v>
      </c>
      <c r="C21" s="80" t="s">
        <v>258</v>
      </c>
      <c r="D21" s="28"/>
      <c r="E21" s="90">
        <v>2</v>
      </c>
      <c r="F21" s="101">
        <v>1300</v>
      </c>
      <c r="G21" s="94">
        <f>D21*E21*F21</f>
        <v>0</v>
      </c>
      <c r="H21" s="6"/>
      <c r="I21" s="6"/>
      <c r="J21" s="6"/>
      <c r="K21" s="6"/>
    </row>
    <row r="22" spans="1:11" s="49" customFormat="1">
      <c r="A22" s="128"/>
      <c r="B22" s="120" t="s">
        <v>27</v>
      </c>
      <c r="C22" s="120"/>
      <c r="D22" s="120"/>
      <c r="E22" s="120"/>
      <c r="F22" s="120"/>
      <c r="G22" s="100">
        <f>SUM(G16:G21)</f>
        <v>0</v>
      </c>
      <c r="H22" s="6"/>
      <c r="I22" s="6"/>
      <c r="J22" s="6"/>
      <c r="K22" s="6"/>
    </row>
    <row r="23" spans="1:11" s="49" customFormat="1" ht="115.5">
      <c r="A23" s="125" t="s">
        <v>53</v>
      </c>
      <c r="B23" s="116" t="s">
        <v>208</v>
      </c>
      <c r="C23" s="55" t="s">
        <v>260</v>
      </c>
      <c r="D23" s="15"/>
      <c r="E23" s="91">
        <v>1</v>
      </c>
      <c r="F23" s="91">
        <v>3</v>
      </c>
      <c r="G23" s="91">
        <f>D23*E23*F23</f>
        <v>0</v>
      </c>
      <c r="H23" s="6"/>
      <c r="I23" s="6"/>
      <c r="J23" s="6"/>
      <c r="K23" s="6"/>
    </row>
    <row r="24" spans="1:11" s="49" customFormat="1" ht="99">
      <c r="A24" s="125"/>
      <c r="B24" s="117"/>
      <c r="C24" s="55" t="s">
        <v>244</v>
      </c>
      <c r="D24" s="15"/>
      <c r="E24" s="91">
        <v>1</v>
      </c>
      <c r="F24" s="91">
        <v>1</v>
      </c>
      <c r="G24" s="91">
        <f t="shared" ref="G24:G45" si="3">D24*E24*F24</f>
        <v>0</v>
      </c>
      <c r="I24" s="6"/>
      <c r="J24" s="6"/>
      <c r="K24" s="6"/>
    </row>
    <row r="25" spans="1:11" s="65" customFormat="1" ht="99">
      <c r="A25" s="125"/>
      <c r="B25" s="117"/>
      <c r="C25" s="55" t="s">
        <v>209</v>
      </c>
      <c r="D25" s="35"/>
      <c r="E25" s="91">
        <v>1</v>
      </c>
      <c r="F25" s="91">
        <v>1</v>
      </c>
      <c r="G25" s="91">
        <f t="shared" si="3"/>
        <v>0</v>
      </c>
      <c r="H25" s="6"/>
      <c r="I25" s="6"/>
      <c r="J25" s="6"/>
      <c r="K25" s="6"/>
    </row>
    <row r="26" spans="1:11" s="65" customFormat="1" ht="33">
      <c r="A26" s="125"/>
      <c r="B26" s="118"/>
      <c r="C26" s="12" t="s">
        <v>210</v>
      </c>
      <c r="D26" s="28"/>
      <c r="E26" s="90">
        <v>1</v>
      </c>
      <c r="F26" s="90">
        <v>40</v>
      </c>
      <c r="G26" s="94">
        <f t="shared" si="3"/>
        <v>0</v>
      </c>
      <c r="H26" s="6"/>
      <c r="I26" s="6"/>
      <c r="J26" s="6"/>
      <c r="K26" s="6"/>
    </row>
    <row r="27" spans="1:11" s="65" customFormat="1" ht="33">
      <c r="A27" s="125"/>
      <c r="B27" s="116" t="s">
        <v>211</v>
      </c>
      <c r="C27" s="55" t="s">
        <v>212</v>
      </c>
      <c r="D27" s="28"/>
      <c r="E27" s="90">
        <v>0.5</v>
      </c>
      <c r="F27" s="90">
        <v>1</v>
      </c>
      <c r="G27" s="94">
        <f t="shared" si="3"/>
        <v>0</v>
      </c>
      <c r="H27" s="6"/>
      <c r="I27" s="6"/>
      <c r="J27" s="6"/>
      <c r="K27" s="6"/>
    </row>
    <row r="28" spans="1:11" s="65" customFormat="1" ht="33">
      <c r="A28" s="125"/>
      <c r="B28" s="117"/>
      <c r="C28" s="55" t="s">
        <v>213</v>
      </c>
      <c r="D28" s="28"/>
      <c r="E28" s="90">
        <v>0.5</v>
      </c>
      <c r="F28" s="90">
        <v>1</v>
      </c>
      <c r="G28" s="94">
        <f t="shared" si="3"/>
        <v>0</v>
      </c>
      <c r="H28" s="6"/>
      <c r="I28" s="6"/>
      <c r="J28" s="6"/>
      <c r="K28" s="6"/>
    </row>
    <row r="29" spans="1:11" s="65" customFormat="1" ht="33">
      <c r="A29" s="125"/>
      <c r="B29" s="117"/>
      <c r="C29" s="55" t="s">
        <v>214</v>
      </c>
      <c r="D29" s="28"/>
      <c r="E29" s="90">
        <v>0.5</v>
      </c>
      <c r="F29" s="90">
        <v>1</v>
      </c>
      <c r="G29" s="94">
        <f t="shared" si="3"/>
        <v>0</v>
      </c>
      <c r="H29" s="6"/>
      <c r="I29" s="6"/>
      <c r="J29" s="6"/>
      <c r="K29" s="6"/>
    </row>
    <row r="30" spans="1:11" s="65" customFormat="1" ht="33">
      <c r="A30" s="125"/>
      <c r="B30" s="117"/>
      <c r="C30" s="55" t="s">
        <v>215</v>
      </c>
      <c r="D30" s="31"/>
      <c r="E30" s="90">
        <v>0.5</v>
      </c>
      <c r="F30" s="90">
        <v>1</v>
      </c>
      <c r="G30" s="94">
        <f t="shared" si="3"/>
        <v>0</v>
      </c>
      <c r="H30" s="6"/>
      <c r="I30" s="6"/>
      <c r="J30" s="6"/>
      <c r="K30" s="6"/>
    </row>
    <row r="31" spans="1:11" s="65" customFormat="1" ht="33">
      <c r="A31" s="125"/>
      <c r="B31" s="117"/>
      <c r="C31" s="55" t="s">
        <v>216</v>
      </c>
      <c r="D31" s="31"/>
      <c r="E31" s="90">
        <v>0.5</v>
      </c>
      <c r="F31" s="90">
        <v>1</v>
      </c>
      <c r="G31" s="94">
        <f t="shared" si="3"/>
        <v>0</v>
      </c>
      <c r="H31" s="6"/>
      <c r="I31" s="6"/>
      <c r="J31" s="6"/>
      <c r="K31" s="6"/>
    </row>
    <row r="32" spans="1:11" s="65" customFormat="1" ht="33">
      <c r="A32" s="125"/>
      <c r="B32" s="117"/>
      <c r="C32" s="55" t="s">
        <v>217</v>
      </c>
      <c r="D32" s="31"/>
      <c r="E32" s="90">
        <v>0.5</v>
      </c>
      <c r="F32" s="90">
        <v>1</v>
      </c>
      <c r="G32" s="94">
        <f t="shared" si="3"/>
        <v>0</v>
      </c>
      <c r="H32" s="6"/>
      <c r="I32" s="6"/>
      <c r="J32" s="6"/>
      <c r="K32" s="6"/>
    </row>
    <row r="33" spans="1:11" s="65" customFormat="1" ht="33">
      <c r="A33" s="125"/>
      <c r="B33" s="117"/>
      <c r="C33" s="55" t="s">
        <v>218</v>
      </c>
      <c r="D33" s="31"/>
      <c r="E33" s="90">
        <v>0.5</v>
      </c>
      <c r="F33" s="90">
        <v>1</v>
      </c>
      <c r="G33" s="94">
        <f t="shared" si="3"/>
        <v>0</v>
      </c>
      <c r="H33" s="6"/>
      <c r="I33" s="6"/>
      <c r="J33" s="6"/>
      <c r="K33" s="6"/>
    </row>
    <row r="34" spans="1:11" s="65" customFormat="1" ht="33">
      <c r="A34" s="125"/>
      <c r="B34" s="117"/>
      <c r="C34" s="55" t="s">
        <v>219</v>
      </c>
      <c r="D34" s="31"/>
      <c r="E34" s="90">
        <v>0.5</v>
      </c>
      <c r="F34" s="90">
        <v>1</v>
      </c>
      <c r="G34" s="94">
        <f t="shared" si="3"/>
        <v>0</v>
      </c>
      <c r="H34" s="6"/>
      <c r="I34" s="6"/>
      <c r="J34" s="6"/>
      <c r="K34" s="6"/>
    </row>
    <row r="35" spans="1:11" s="69" customFormat="1" ht="33">
      <c r="A35" s="125"/>
      <c r="B35" s="117"/>
      <c r="C35" s="79" t="s">
        <v>261</v>
      </c>
      <c r="D35" s="31"/>
      <c r="E35" s="90">
        <v>1</v>
      </c>
      <c r="F35" s="90">
        <v>1</v>
      </c>
      <c r="G35" s="94">
        <f t="shared" si="3"/>
        <v>0</v>
      </c>
      <c r="H35" s="6"/>
      <c r="I35" s="6"/>
      <c r="J35" s="6"/>
      <c r="K35" s="6"/>
    </row>
    <row r="36" spans="1:11" s="69" customFormat="1" ht="33">
      <c r="A36" s="125"/>
      <c r="B36" s="118"/>
      <c r="C36" s="79" t="s">
        <v>262</v>
      </c>
      <c r="D36" s="31"/>
      <c r="E36" s="90">
        <v>1</v>
      </c>
      <c r="F36" s="90">
        <v>1</v>
      </c>
      <c r="G36" s="94">
        <f t="shared" si="3"/>
        <v>0</v>
      </c>
      <c r="H36" s="6"/>
      <c r="I36" s="6"/>
      <c r="J36" s="6"/>
      <c r="K36" s="6"/>
    </row>
    <row r="37" spans="1:11" s="65" customFormat="1" ht="33">
      <c r="A37" s="125"/>
      <c r="B37" s="116" t="s">
        <v>220</v>
      </c>
      <c r="C37" s="55" t="s">
        <v>221</v>
      </c>
      <c r="D37" s="31"/>
      <c r="E37" s="90">
        <v>0.5</v>
      </c>
      <c r="F37" s="90">
        <v>1</v>
      </c>
      <c r="G37" s="94">
        <f t="shared" si="3"/>
        <v>0</v>
      </c>
      <c r="H37" s="6"/>
      <c r="I37" s="6"/>
      <c r="J37" s="6"/>
      <c r="K37" s="6"/>
    </row>
    <row r="38" spans="1:11" s="69" customFormat="1" ht="33">
      <c r="A38" s="125"/>
      <c r="B38" s="117"/>
      <c r="C38" s="55" t="s">
        <v>222</v>
      </c>
      <c r="D38" s="31"/>
      <c r="E38" s="90">
        <v>0.5</v>
      </c>
      <c r="F38" s="90">
        <v>1</v>
      </c>
      <c r="G38" s="94">
        <f t="shared" ref="G38:G39" si="4">D38*E38*F38</f>
        <v>0</v>
      </c>
      <c r="H38" s="6"/>
      <c r="I38" s="6"/>
      <c r="J38" s="6"/>
      <c r="K38" s="6"/>
    </row>
    <row r="39" spans="1:11" s="69" customFormat="1" ht="33">
      <c r="A39" s="125"/>
      <c r="B39" s="117"/>
      <c r="C39" s="55" t="s">
        <v>223</v>
      </c>
      <c r="D39" s="31"/>
      <c r="E39" s="90">
        <v>0.5</v>
      </c>
      <c r="F39" s="90">
        <v>1</v>
      </c>
      <c r="G39" s="94">
        <f t="shared" si="4"/>
        <v>0</v>
      </c>
      <c r="H39" s="6"/>
      <c r="I39" s="6"/>
      <c r="J39" s="6"/>
      <c r="K39" s="6"/>
    </row>
    <row r="40" spans="1:11" s="69" customFormat="1" ht="33">
      <c r="A40" s="125"/>
      <c r="B40" s="117"/>
      <c r="C40" s="55" t="s">
        <v>224</v>
      </c>
      <c r="D40" s="31"/>
      <c r="E40" s="90">
        <v>0.5</v>
      </c>
      <c r="F40" s="90">
        <v>1</v>
      </c>
      <c r="G40" s="94">
        <f t="shared" ref="G40:G41" si="5">D40*E40*F40</f>
        <v>0</v>
      </c>
      <c r="H40" s="6"/>
      <c r="I40" s="6"/>
      <c r="J40" s="6"/>
      <c r="K40" s="6"/>
    </row>
    <row r="41" spans="1:11" s="69" customFormat="1" ht="33">
      <c r="A41" s="125"/>
      <c r="B41" s="117"/>
      <c r="C41" s="55" t="s">
        <v>225</v>
      </c>
      <c r="D41" s="31"/>
      <c r="E41" s="90">
        <v>0.5</v>
      </c>
      <c r="F41" s="90">
        <v>1</v>
      </c>
      <c r="G41" s="94">
        <f t="shared" si="5"/>
        <v>0</v>
      </c>
      <c r="H41" s="6"/>
      <c r="I41" s="6"/>
      <c r="J41" s="6"/>
      <c r="K41" s="6"/>
    </row>
    <row r="42" spans="1:11" s="65" customFormat="1" ht="49.5">
      <c r="A42" s="125"/>
      <c r="B42" s="118"/>
      <c r="C42" s="79" t="s">
        <v>263</v>
      </c>
      <c r="D42" s="31"/>
      <c r="E42" s="90">
        <v>0.5</v>
      </c>
      <c r="F42" s="90">
        <v>1</v>
      </c>
      <c r="G42" s="94">
        <f t="shared" si="3"/>
        <v>0</v>
      </c>
      <c r="H42" s="6"/>
      <c r="I42" s="6"/>
      <c r="J42" s="6"/>
      <c r="K42" s="6"/>
    </row>
    <row r="43" spans="1:11" s="65" customFormat="1" ht="33">
      <c r="A43" s="125"/>
      <c r="B43" s="121" t="s">
        <v>226</v>
      </c>
      <c r="C43" s="55" t="s">
        <v>227</v>
      </c>
      <c r="D43" s="35"/>
      <c r="E43" s="91">
        <v>5</v>
      </c>
      <c r="F43" s="91">
        <v>8</v>
      </c>
      <c r="G43" s="94">
        <f t="shared" si="3"/>
        <v>0</v>
      </c>
      <c r="H43" s="6"/>
      <c r="I43" s="6"/>
      <c r="J43" s="6"/>
      <c r="K43" s="6"/>
    </row>
    <row r="44" spans="1:11" s="65" customFormat="1" ht="33">
      <c r="A44" s="125"/>
      <c r="B44" s="121"/>
      <c r="C44" s="55" t="s">
        <v>228</v>
      </c>
      <c r="D44" s="35"/>
      <c r="E44" s="91">
        <v>5</v>
      </c>
      <c r="F44" s="91">
        <v>1</v>
      </c>
      <c r="G44" s="94">
        <f t="shared" si="3"/>
        <v>0</v>
      </c>
      <c r="H44" s="6"/>
      <c r="I44" s="6"/>
      <c r="J44" s="6"/>
      <c r="K44" s="6"/>
    </row>
    <row r="45" spans="1:11" s="65" customFormat="1" ht="33">
      <c r="A45" s="125"/>
      <c r="B45" s="121"/>
      <c r="C45" s="55" t="s">
        <v>229</v>
      </c>
      <c r="D45" s="35"/>
      <c r="E45" s="91">
        <v>5</v>
      </c>
      <c r="F45" s="91">
        <v>1</v>
      </c>
      <c r="G45" s="94">
        <f t="shared" si="3"/>
        <v>0</v>
      </c>
      <c r="H45" s="6"/>
      <c r="I45" s="6"/>
      <c r="J45" s="6"/>
      <c r="K45" s="6"/>
    </row>
    <row r="46" spans="1:11" s="65" customFormat="1">
      <c r="A46" s="125"/>
      <c r="B46" s="120" t="s">
        <v>27</v>
      </c>
      <c r="C46" s="120"/>
      <c r="D46" s="120"/>
      <c r="E46" s="120"/>
      <c r="F46" s="120"/>
      <c r="G46" s="100">
        <f>SUM(G23:G45)</f>
        <v>0</v>
      </c>
      <c r="H46" s="8"/>
      <c r="I46" s="8"/>
      <c r="J46" s="8"/>
      <c r="K46" s="8"/>
    </row>
    <row r="47" spans="1:11" s="7" customFormat="1" ht="49.5">
      <c r="A47" s="119"/>
      <c r="B47" s="113" t="s">
        <v>231</v>
      </c>
      <c r="C47" s="71" t="s">
        <v>264</v>
      </c>
      <c r="D47" s="109"/>
      <c r="E47" s="92">
        <v>2</v>
      </c>
      <c r="F47" s="92">
        <v>1</v>
      </c>
      <c r="G47" s="111"/>
      <c r="H47" s="6"/>
      <c r="I47" s="6"/>
      <c r="J47" s="6"/>
      <c r="K47" s="6"/>
    </row>
    <row r="48" spans="1:11" s="7" customFormat="1" ht="33.950000000000003" customHeight="1">
      <c r="A48" s="119"/>
      <c r="B48" s="113"/>
      <c r="C48" s="71" t="s">
        <v>265</v>
      </c>
      <c r="D48" s="109"/>
      <c r="E48" s="92">
        <v>2</v>
      </c>
      <c r="F48" s="92">
        <v>1</v>
      </c>
      <c r="G48" s="111"/>
      <c r="H48" s="6"/>
      <c r="I48" s="6"/>
      <c r="J48" s="6"/>
      <c r="K48" s="6"/>
    </row>
    <row r="49" spans="1:11" s="7" customFormat="1" ht="66">
      <c r="A49" s="119"/>
      <c r="B49" s="113"/>
      <c r="C49" s="71" t="s">
        <v>266</v>
      </c>
      <c r="D49" s="109"/>
      <c r="E49" s="92">
        <v>2</v>
      </c>
      <c r="F49" s="92">
        <v>1</v>
      </c>
      <c r="G49" s="111"/>
      <c r="H49" s="6"/>
      <c r="I49" s="6"/>
      <c r="J49" s="6"/>
      <c r="K49" s="6"/>
    </row>
    <row r="50" spans="1:11" s="7" customFormat="1" ht="49.5">
      <c r="A50" s="119"/>
      <c r="B50" s="113"/>
      <c r="C50" s="71" t="s">
        <v>267</v>
      </c>
      <c r="D50" s="109"/>
      <c r="E50" s="92">
        <v>2</v>
      </c>
      <c r="F50" s="92">
        <v>1</v>
      </c>
      <c r="G50" s="111"/>
      <c r="H50" s="6"/>
      <c r="I50" s="6"/>
      <c r="J50" s="6"/>
      <c r="K50" s="6"/>
    </row>
    <row r="51" spans="1:11" s="7" customFormat="1" ht="49.5">
      <c r="A51" s="119"/>
      <c r="B51" s="113"/>
      <c r="C51" s="71" t="s">
        <v>268</v>
      </c>
      <c r="D51" s="109"/>
      <c r="E51" s="92">
        <v>2</v>
      </c>
      <c r="F51" s="92">
        <v>1</v>
      </c>
      <c r="G51" s="111"/>
      <c r="H51" s="6"/>
      <c r="I51" s="6"/>
      <c r="J51" s="6"/>
      <c r="K51" s="6"/>
    </row>
    <row r="52" spans="1:11" s="7" customFormat="1" ht="49.5">
      <c r="A52" s="119"/>
      <c r="B52" s="113"/>
      <c r="C52" s="71" t="s">
        <v>269</v>
      </c>
      <c r="D52" s="109"/>
      <c r="E52" s="92">
        <v>2</v>
      </c>
      <c r="F52" s="92">
        <v>1</v>
      </c>
      <c r="G52" s="111"/>
      <c r="H52" s="6"/>
      <c r="I52" s="6"/>
      <c r="J52" s="6"/>
      <c r="K52" s="6"/>
    </row>
    <row r="53" spans="1:11" s="7" customFormat="1" ht="33">
      <c r="A53" s="119"/>
      <c r="B53" s="113"/>
      <c r="C53" s="71" t="s">
        <v>270</v>
      </c>
      <c r="D53" s="109"/>
      <c r="E53" s="92">
        <v>2</v>
      </c>
      <c r="F53" s="92">
        <v>1</v>
      </c>
      <c r="G53" s="111"/>
      <c r="H53" s="6"/>
      <c r="I53" s="6"/>
      <c r="J53" s="6"/>
      <c r="K53" s="6"/>
    </row>
    <row r="54" spans="1:11" s="7" customFormat="1" ht="33">
      <c r="A54" s="119"/>
      <c r="B54" s="113"/>
      <c r="C54" s="71" t="s">
        <v>271</v>
      </c>
      <c r="D54" s="109"/>
      <c r="E54" s="92">
        <v>2</v>
      </c>
      <c r="F54" s="92">
        <v>1</v>
      </c>
      <c r="G54" s="111"/>
      <c r="H54" s="6"/>
      <c r="I54" s="6"/>
      <c r="J54" s="6"/>
      <c r="K54" s="6"/>
    </row>
    <row r="55" spans="1:11" s="7" customFormat="1" ht="33">
      <c r="A55" s="119"/>
      <c r="B55" s="113"/>
      <c r="C55" s="71" t="s">
        <v>272</v>
      </c>
      <c r="D55" s="109"/>
      <c r="E55" s="92">
        <v>2</v>
      </c>
      <c r="F55" s="92">
        <v>1</v>
      </c>
      <c r="G55" s="111"/>
      <c r="H55" s="6"/>
      <c r="I55" s="6"/>
      <c r="J55" s="6"/>
      <c r="K55" s="6"/>
    </row>
    <row r="56" spans="1:11" s="7" customFormat="1" ht="49.5">
      <c r="A56" s="119"/>
      <c r="B56" s="113"/>
      <c r="C56" s="71" t="s">
        <v>273</v>
      </c>
      <c r="D56" s="109"/>
      <c r="E56" s="92">
        <v>2</v>
      </c>
      <c r="F56" s="92">
        <v>2</v>
      </c>
      <c r="G56" s="111"/>
      <c r="H56" s="6"/>
      <c r="I56" s="6"/>
      <c r="J56" s="6"/>
      <c r="K56" s="6"/>
    </row>
    <row r="57" spans="1:11" s="7" customFormat="1" ht="49.5">
      <c r="A57" s="119"/>
      <c r="B57" s="113"/>
      <c r="C57" s="71" t="s">
        <v>274</v>
      </c>
      <c r="D57" s="109"/>
      <c r="E57" s="92">
        <v>2</v>
      </c>
      <c r="F57" s="92">
        <v>2</v>
      </c>
      <c r="G57" s="111"/>
      <c r="H57" s="6"/>
      <c r="I57" s="6"/>
      <c r="J57" s="6"/>
      <c r="K57" s="6"/>
    </row>
    <row r="58" spans="1:11" s="7" customFormat="1" ht="49.5">
      <c r="A58" s="119"/>
      <c r="B58" s="113"/>
      <c r="C58" s="71" t="s">
        <v>275</v>
      </c>
      <c r="D58" s="109"/>
      <c r="E58" s="92">
        <v>2</v>
      </c>
      <c r="F58" s="92">
        <v>4</v>
      </c>
      <c r="G58" s="111"/>
      <c r="H58" s="6"/>
      <c r="I58" s="6"/>
      <c r="J58" s="6"/>
      <c r="K58" s="6"/>
    </row>
    <row r="59" spans="1:11" s="7" customFormat="1" ht="49.5">
      <c r="A59" s="119"/>
      <c r="B59" s="113"/>
      <c r="C59" s="71" t="s">
        <v>276</v>
      </c>
      <c r="D59" s="109"/>
      <c r="E59" s="92">
        <v>2</v>
      </c>
      <c r="F59" s="92">
        <v>8</v>
      </c>
      <c r="G59" s="111"/>
      <c r="H59" s="6"/>
      <c r="I59" s="6"/>
      <c r="J59" s="6"/>
      <c r="K59" s="6"/>
    </row>
    <row r="60" spans="1:11" s="7" customFormat="1" ht="49.5">
      <c r="A60" s="119"/>
      <c r="B60" s="113" t="s">
        <v>230</v>
      </c>
      <c r="C60" s="71" t="s">
        <v>277</v>
      </c>
      <c r="D60" s="109"/>
      <c r="E60" s="92">
        <v>2</v>
      </c>
      <c r="F60" s="91">
        <v>2</v>
      </c>
      <c r="G60" s="111"/>
      <c r="H60" s="6"/>
      <c r="I60" s="6"/>
      <c r="J60" s="6"/>
      <c r="K60" s="6"/>
    </row>
    <row r="61" spans="1:11" s="7" customFormat="1" ht="33">
      <c r="A61" s="119"/>
      <c r="B61" s="113"/>
      <c r="C61" s="71" t="s">
        <v>278</v>
      </c>
      <c r="D61" s="110"/>
      <c r="E61" s="92">
        <v>2</v>
      </c>
      <c r="F61" s="91">
        <v>2</v>
      </c>
      <c r="G61" s="112"/>
      <c r="H61" s="6"/>
      <c r="I61" s="6"/>
      <c r="J61" s="6"/>
      <c r="K61" s="6"/>
    </row>
    <row r="62" spans="1:11" s="7" customFormat="1">
      <c r="A62" s="119"/>
      <c r="B62" s="120" t="s">
        <v>27</v>
      </c>
      <c r="C62" s="120"/>
      <c r="D62" s="120"/>
      <c r="E62" s="120"/>
      <c r="F62" s="120"/>
      <c r="G62" s="100">
        <f>SUM(G47:G61)</f>
        <v>0</v>
      </c>
      <c r="H62" s="6"/>
      <c r="I62" s="6"/>
      <c r="J62" s="6"/>
      <c r="K62" s="6"/>
    </row>
    <row r="63" spans="1:11" s="9" customFormat="1" ht="49.5">
      <c r="A63" s="114" t="s">
        <v>78</v>
      </c>
      <c r="B63" s="55" t="s">
        <v>232</v>
      </c>
      <c r="C63" s="55" t="s">
        <v>130</v>
      </c>
      <c r="D63" s="35"/>
      <c r="E63" s="91">
        <v>1</v>
      </c>
      <c r="F63" s="102">
        <v>14</v>
      </c>
      <c r="G63" s="91">
        <f t="shared" ref="G63:G74" si="6">+D63*E63*F63</f>
        <v>0</v>
      </c>
    </row>
    <row r="64" spans="1:11" s="9" customFormat="1" ht="49.5">
      <c r="A64" s="114"/>
      <c r="B64" s="55" t="s">
        <v>233</v>
      </c>
      <c r="C64" s="55" t="s">
        <v>133</v>
      </c>
      <c r="D64" s="35"/>
      <c r="E64" s="91">
        <v>1</v>
      </c>
      <c r="F64" s="102">
        <v>30</v>
      </c>
      <c r="G64" s="91">
        <f t="shared" si="6"/>
        <v>0</v>
      </c>
    </row>
    <row r="65" spans="1:11" s="9" customFormat="1" ht="49.5">
      <c r="A65" s="114"/>
      <c r="B65" s="55" t="s">
        <v>234</v>
      </c>
      <c r="C65" s="55" t="s">
        <v>132</v>
      </c>
      <c r="D65" s="35"/>
      <c r="E65" s="91">
        <v>1</v>
      </c>
      <c r="F65" s="102">
        <v>30</v>
      </c>
      <c r="G65" s="91">
        <f t="shared" ref="G65" si="7">+D65*E65*F65</f>
        <v>0</v>
      </c>
    </row>
    <row r="66" spans="1:11" s="9" customFormat="1" ht="33">
      <c r="A66" s="114"/>
      <c r="B66" s="55" t="s">
        <v>235</v>
      </c>
      <c r="C66" s="55" t="s">
        <v>136</v>
      </c>
      <c r="D66" s="35"/>
      <c r="E66" s="91">
        <v>1</v>
      </c>
      <c r="F66" s="102">
        <v>4</v>
      </c>
      <c r="G66" s="91">
        <f t="shared" si="6"/>
        <v>0</v>
      </c>
    </row>
    <row r="67" spans="1:11" s="9" customFormat="1" ht="33">
      <c r="A67" s="114"/>
      <c r="B67" s="55" t="s">
        <v>236</v>
      </c>
      <c r="C67" s="55"/>
      <c r="D67" s="35"/>
      <c r="E67" s="91">
        <v>1</v>
      </c>
      <c r="F67" s="102">
        <v>1</v>
      </c>
      <c r="G67" s="91">
        <f t="shared" ref="G67" si="8">+D67*E67*F67</f>
        <v>0</v>
      </c>
    </row>
    <row r="68" spans="1:11" s="9" customFormat="1" ht="49.5">
      <c r="A68" s="114"/>
      <c r="B68" s="55" t="s">
        <v>237</v>
      </c>
      <c r="C68" s="79" t="s">
        <v>281</v>
      </c>
      <c r="D68" s="35"/>
      <c r="E68" s="91">
        <v>1</v>
      </c>
      <c r="F68" s="103">
        <v>20</v>
      </c>
      <c r="G68" s="91">
        <f t="shared" si="6"/>
        <v>0</v>
      </c>
    </row>
    <row r="69" spans="1:11" s="9" customFormat="1" ht="49.5">
      <c r="A69" s="114"/>
      <c r="B69" s="55" t="s">
        <v>238</v>
      </c>
      <c r="C69" s="55" t="s">
        <v>11</v>
      </c>
      <c r="D69" s="35"/>
      <c r="E69" s="91">
        <v>1</v>
      </c>
      <c r="F69" s="102">
        <v>30</v>
      </c>
      <c r="G69" s="91">
        <f t="shared" si="6"/>
        <v>0</v>
      </c>
    </row>
    <row r="70" spans="1:11" s="9" customFormat="1" ht="49.5">
      <c r="A70" s="114"/>
      <c r="B70" s="55" t="s">
        <v>239</v>
      </c>
      <c r="C70" s="55" t="s">
        <v>11</v>
      </c>
      <c r="D70" s="35"/>
      <c r="E70" s="91">
        <v>1</v>
      </c>
      <c r="F70" s="102">
        <v>27</v>
      </c>
      <c r="G70" s="91">
        <f t="shared" si="6"/>
        <v>0</v>
      </c>
    </row>
    <row r="71" spans="1:11" s="9" customFormat="1" ht="38.1" customHeight="1">
      <c r="A71" s="114"/>
      <c r="B71" s="55" t="s">
        <v>240</v>
      </c>
      <c r="C71" s="55" t="s">
        <v>11</v>
      </c>
      <c r="D71" s="35"/>
      <c r="E71" s="91">
        <v>1</v>
      </c>
      <c r="F71" s="102">
        <v>30</v>
      </c>
      <c r="G71" s="91">
        <f t="shared" si="6"/>
        <v>0</v>
      </c>
    </row>
    <row r="72" spans="1:11" s="9" customFormat="1" ht="33">
      <c r="A72" s="114"/>
      <c r="B72" s="84" t="s">
        <v>241</v>
      </c>
      <c r="C72" s="47" t="s">
        <v>80</v>
      </c>
      <c r="D72" s="35"/>
      <c r="E72" s="91">
        <v>1</v>
      </c>
      <c r="F72" s="102">
        <v>1</v>
      </c>
      <c r="G72" s="91">
        <f t="shared" si="6"/>
        <v>0</v>
      </c>
    </row>
    <row r="73" spans="1:11" s="9" customFormat="1" ht="33">
      <c r="A73" s="114"/>
      <c r="B73" s="81" t="s">
        <v>242</v>
      </c>
      <c r="C73" s="55" t="s">
        <v>30</v>
      </c>
      <c r="D73" s="35"/>
      <c r="E73" s="91">
        <v>1</v>
      </c>
      <c r="F73" s="102">
        <v>5</v>
      </c>
      <c r="G73" s="91">
        <f t="shared" si="6"/>
        <v>0</v>
      </c>
    </row>
    <row r="74" spans="1:11" s="9" customFormat="1" ht="33">
      <c r="A74" s="114"/>
      <c r="B74" s="55" t="s">
        <v>243</v>
      </c>
      <c r="C74" s="55"/>
      <c r="D74" s="35"/>
      <c r="E74" s="91">
        <v>2</v>
      </c>
      <c r="F74" s="102">
        <v>35</v>
      </c>
      <c r="G74" s="91">
        <f t="shared" si="6"/>
        <v>0</v>
      </c>
    </row>
    <row r="75" spans="1:11" s="7" customFormat="1">
      <c r="A75" s="114"/>
      <c r="B75" s="120" t="s">
        <v>27</v>
      </c>
      <c r="C75" s="120"/>
      <c r="D75" s="120"/>
      <c r="E75" s="120"/>
      <c r="F75" s="120"/>
      <c r="G75" s="100">
        <f>SUM(G63:G74)</f>
        <v>0</v>
      </c>
      <c r="H75" s="6"/>
      <c r="I75" s="6"/>
      <c r="J75" s="6"/>
      <c r="K75" s="6"/>
    </row>
    <row r="76" spans="1:11" s="7" customFormat="1" ht="33">
      <c r="A76" s="114" t="s">
        <v>50</v>
      </c>
      <c r="B76" s="52" t="s">
        <v>155</v>
      </c>
      <c r="C76" s="52" t="s">
        <v>197</v>
      </c>
      <c r="D76" s="31"/>
      <c r="E76" s="93">
        <v>1</v>
      </c>
      <c r="F76" s="91">
        <v>3</v>
      </c>
      <c r="G76" s="94">
        <f>D76*E76*F76</f>
        <v>0</v>
      </c>
      <c r="H76" s="6"/>
      <c r="I76" s="6"/>
      <c r="J76" s="6"/>
      <c r="K76" s="6"/>
    </row>
    <row r="77" spans="1:11" s="7" customFormat="1" ht="33">
      <c r="A77" s="114"/>
      <c r="B77" s="77" t="s">
        <v>156</v>
      </c>
      <c r="C77" s="52" t="s">
        <v>196</v>
      </c>
      <c r="D77" s="31"/>
      <c r="E77" s="94">
        <v>1</v>
      </c>
      <c r="F77" s="94">
        <v>50</v>
      </c>
      <c r="G77" s="94">
        <f t="shared" ref="G77:G97" si="9">D77*E77*F77</f>
        <v>0</v>
      </c>
      <c r="H77" s="6"/>
      <c r="I77" s="6"/>
      <c r="J77" s="6"/>
      <c r="K77" s="6"/>
    </row>
    <row r="78" spans="1:11" s="7" customFormat="1" ht="33">
      <c r="A78" s="114"/>
      <c r="B78" s="52" t="s">
        <v>157</v>
      </c>
      <c r="C78" s="52" t="s">
        <v>198</v>
      </c>
      <c r="D78" s="31"/>
      <c r="E78" s="94">
        <v>1</v>
      </c>
      <c r="F78" s="94">
        <v>100</v>
      </c>
      <c r="G78" s="94">
        <f t="shared" si="9"/>
        <v>0</v>
      </c>
      <c r="H78" s="6"/>
      <c r="I78" s="6"/>
      <c r="J78" s="6"/>
      <c r="K78" s="6"/>
    </row>
    <row r="79" spans="1:11" s="7" customFormat="1" ht="33">
      <c r="A79" s="114"/>
      <c r="B79" s="52" t="s">
        <v>158</v>
      </c>
      <c r="C79" s="52" t="s">
        <v>282</v>
      </c>
      <c r="D79" s="31"/>
      <c r="E79" s="94">
        <v>1</v>
      </c>
      <c r="F79" s="94">
        <v>1300</v>
      </c>
      <c r="G79" s="94">
        <f t="shared" si="9"/>
        <v>0</v>
      </c>
      <c r="H79" s="6"/>
      <c r="I79" s="6"/>
      <c r="J79" s="6"/>
      <c r="K79" s="6"/>
    </row>
    <row r="80" spans="1:11" s="7" customFormat="1" ht="33">
      <c r="A80" s="114"/>
      <c r="B80" s="52" t="s">
        <v>159</v>
      </c>
      <c r="C80" s="52" t="s">
        <v>199</v>
      </c>
      <c r="D80" s="31"/>
      <c r="E80" s="94">
        <v>1</v>
      </c>
      <c r="F80" s="94">
        <v>22</v>
      </c>
      <c r="G80" s="94">
        <f t="shared" si="9"/>
        <v>0</v>
      </c>
      <c r="H80" s="6"/>
      <c r="I80" s="6"/>
      <c r="J80" s="6"/>
      <c r="K80" s="6"/>
    </row>
    <row r="81" spans="1:11" s="7" customFormat="1" ht="33">
      <c r="A81" s="114"/>
      <c r="B81" s="52" t="s">
        <v>160</v>
      </c>
      <c r="C81" s="52" t="s">
        <v>284</v>
      </c>
      <c r="D81" s="31"/>
      <c r="E81" s="93">
        <v>1</v>
      </c>
      <c r="F81" s="94">
        <v>1300</v>
      </c>
      <c r="G81" s="94">
        <f t="shared" si="9"/>
        <v>0</v>
      </c>
      <c r="H81" s="6"/>
      <c r="I81" s="6"/>
      <c r="J81" s="6"/>
      <c r="K81" s="6"/>
    </row>
    <row r="82" spans="1:11" s="7" customFormat="1" ht="33">
      <c r="A82" s="114"/>
      <c r="B82" s="55" t="s">
        <v>161</v>
      </c>
      <c r="C82" s="52"/>
      <c r="D82" s="31"/>
      <c r="E82" s="91">
        <v>1</v>
      </c>
      <c r="F82" s="91">
        <v>1400</v>
      </c>
      <c r="G82" s="94">
        <f t="shared" si="9"/>
        <v>0</v>
      </c>
      <c r="H82" s="6"/>
      <c r="I82" s="6"/>
      <c r="J82" s="6"/>
      <c r="K82" s="6"/>
    </row>
    <row r="83" spans="1:11" s="7" customFormat="1" ht="33">
      <c r="A83" s="114"/>
      <c r="B83" s="52" t="s">
        <v>162</v>
      </c>
      <c r="C83" s="52"/>
      <c r="D83" s="16"/>
      <c r="E83" s="94">
        <v>1</v>
      </c>
      <c r="F83" s="104">
        <v>50</v>
      </c>
      <c r="G83" s="94">
        <f t="shared" si="9"/>
        <v>0</v>
      </c>
      <c r="H83" s="6"/>
      <c r="I83" s="6"/>
      <c r="J83" s="6"/>
      <c r="K83" s="6"/>
    </row>
    <row r="84" spans="1:11" s="7" customFormat="1" ht="33">
      <c r="A84" s="114"/>
      <c r="B84" s="53" t="s">
        <v>163</v>
      </c>
      <c r="C84" s="12"/>
      <c r="D84" s="35"/>
      <c r="E84" s="91">
        <v>1</v>
      </c>
      <c r="F84" s="102">
        <v>1300</v>
      </c>
      <c r="G84" s="94">
        <f t="shared" si="9"/>
        <v>0</v>
      </c>
      <c r="H84" s="6"/>
      <c r="I84" s="6"/>
      <c r="J84" s="6"/>
      <c r="K84" s="6"/>
    </row>
    <row r="85" spans="1:11" s="7" customFormat="1" ht="33">
      <c r="A85" s="114"/>
      <c r="B85" s="55" t="s">
        <v>164</v>
      </c>
      <c r="C85" s="12"/>
      <c r="D85" s="35"/>
      <c r="E85" s="91">
        <v>1</v>
      </c>
      <c r="F85" s="102">
        <v>1300</v>
      </c>
      <c r="G85" s="94">
        <f t="shared" ref="G85" si="10">D85*E85*F85</f>
        <v>0</v>
      </c>
      <c r="H85" s="6"/>
      <c r="I85" s="6"/>
      <c r="J85" s="6"/>
      <c r="K85" s="6"/>
    </row>
    <row r="86" spans="1:11" s="7" customFormat="1" ht="33">
      <c r="A86" s="114"/>
      <c r="B86" s="55" t="s">
        <v>165</v>
      </c>
      <c r="C86" s="12"/>
      <c r="D86" s="35"/>
      <c r="E86" s="91">
        <v>1</v>
      </c>
      <c r="F86" s="102">
        <v>50</v>
      </c>
      <c r="G86" s="94">
        <f t="shared" si="9"/>
        <v>0</v>
      </c>
      <c r="H86" s="6"/>
      <c r="I86" s="6"/>
      <c r="J86" s="6"/>
      <c r="K86" s="6"/>
    </row>
    <row r="87" spans="1:11" s="7" customFormat="1" ht="33">
      <c r="A87" s="114"/>
      <c r="B87" s="78" t="s">
        <v>166</v>
      </c>
      <c r="C87" s="51" t="s">
        <v>195</v>
      </c>
      <c r="D87" s="35"/>
      <c r="E87" s="90">
        <v>1</v>
      </c>
      <c r="F87" s="90">
        <v>4</v>
      </c>
      <c r="G87" s="94">
        <f t="shared" si="9"/>
        <v>0</v>
      </c>
      <c r="H87" s="6"/>
      <c r="I87" s="6"/>
      <c r="J87" s="6"/>
      <c r="K87" s="6"/>
    </row>
    <row r="88" spans="1:11" s="7" customFormat="1" ht="49.5">
      <c r="A88" s="114"/>
      <c r="B88" s="78" t="s">
        <v>167</v>
      </c>
      <c r="C88" s="51"/>
      <c r="D88" s="28"/>
      <c r="E88" s="90">
        <v>1</v>
      </c>
      <c r="F88" s="90">
        <v>13</v>
      </c>
      <c r="G88" s="94">
        <f t="shared" si="9"/>
        <v>0</v>
      </c>
      <c r="H88" s="6"/>
      <c r="I88" s="6"/>
      <c r="J88" s="6"/>
      <c r="K88" s="6"/>
    </row>
    <row r="89" spans="1:11" s="7" customFormat="1" ht="33">
      <c r="A89" s="114"/>
      <c r="B89" s="78" t="s">
        <v>168</v>
      </c>
      <c r="C89" s="51" t="s">
        <v>201</v>
      </c>
      <c r="D89" s="28"/>
      <c r="E89" s="90">
        <v>1</v>
      </c>
      <c r="F89" s="90">
        <v>1300</v>
      </c>
      <c r="G89" s="94">
        <f t="shared" si="9"/>
        <v>0</v>
      </c>
      <c r="H89" s="6"/>
      <c r="I89" s="6"/>
      <c r="J89" s="6"/>
      <c r="K89" s="6"/>
    </row>
    <row r="90" spans="1:11" s="7" customFormat="1" ht="33">
      <c r="A90" s="114"/>
      <c r="B90" s="78" t="s">
        <v>169</v>
      </c>
      <c r="C90" s="51"/>
      <c r="D90" s="28"/>
      <c r="E90" s="90">
        <v>1</v>
      </c>
      <c r="F90" s="90">
        <v>1300</v>
      </c>
      <c r="G90" s="94">
        <f t="shared" si="9"/>
        <v>0</v>
      </c>
      <c r="H90" s="6"/>
      <c r="I90" s="6"/>
      <c r="J90" s="6"/>
      <c r="K90" s="6"/>
    </row>
    <row r="91" spans="1:11" s="7" customFormat="1" ht="33">
      <c r="A91" s="114"/>
      <c r="B91" s="78" t="s">
        <v>170</v>
      </c>
      <c r="C91" s="51"/>
      <c r="D91" s="28"/>
      <c r="E91" s="90">
        <v>1</v>
      </c>
      <c r="F91" s="90">
        <v>200</v>
      </c>
      <c r="G91" s="94">
        <f t="shared" si="9"/>
        <v>0</v>
      </c>
      <c r="H91" s="6"/>
      <c r="I91" s="6"/>
      <c r="J91" s="6"/>
      <c r="K91" s="6"/>
    </row>
    <row r="92" spans="1:11" s="7" customFormat="1" ht="33">
      <c r="A92" s="114"/>
      <c r="B92" s="78" t="s">
        <v>171</v>
      </c>
      <c r="C92" s="70"/>
      <c r="D92" s="28"/>
      <c r="E92" s="90">
        <v>1</v>
      </c>
      <c r="F92" s="90">
        <v>1</v>
      </c>
      <c r="G92" s="94">
        <f t="shared" ref="G92" si="11">D92*E92*F92</f>
        <v>0</v>
      </c>
      <c r="H92" s="6"/>
      <c r="I92" s="6"/>
      <c r="J92" s="6"/>
      <c r="K92" s="6"/>
    </row>
    <row r="93" spans="1:11" s="7" customFormat="1" ht="33">
      <c r="A93" s="114"/>
      <c r="B93" s="78" t="s">
        <v>172</v>
      </c>
      <c r="C93" s="51"/>
      <c r="D93" s="28"/>
      <c r="E93" s="90">
        <v>1</v>
      </c>
      <c r="F93" s="90">
        <v>109</v>
      </c>
      <c r="G93" s="94">
        <f t="shared" si="9"/>
        <v>0</v>
      </c>
      <c r="H93" s="6"/>
      <c r="I93" s="6"/>
      <c r="J93" s="6"/>
      <c r="K93" s="6"/>
    </row>
    <row r="94" spans="1:11" s="7" customFormat="1" ht="33">
      <c r="A94" s="114"/>
      <c r="B94" s="78" t="s">
        <v>173</v>
      </c>
      <c r="C94" s="57"/>
      <c r="D94" s="28"/>
      <c r="E94" s="90">
        <v>1</v>
      </c>
      <c r="F94" s="90">
        <v>1300</v>
      </c>
      <c r="G94" s="94">
        <f t="shared" si="9"/>
        <v>0</v>
      </c>
      <c r="H94" s="6"/>
      <c r="I94" s="6"/>
      <c r="J94" s="6"/>
      <c r="K94" s="6"/>
    </row>
    <row r="95" spans="1:11" s="7" customFormat="1" ht="33">
      <c r="A95" s="114"/>
      <c r="B95" s="78" t="s">
        <v>174</v>
      </c>
      <c r="C95" s="70"/>
      <c r="D95" s="28"/>
      <c r="E95" s="90">
        <v>1</v>
      </c>
      <c r="F95" s="90">
        <v>35</v>
      </c>
      <c r="G95" s="94">
        <f t="shared" si="9"/>
        <v>0</v>
      </c>
      <c r="H95" s="6"/>
      <c r="I95" s="6"/>
      <c r="J95" s="6"/>
      <c r="K95" s="6"/>
    </row>
    <row r="96" spans="1:11" s="7" customFormat="1" ht="33">
      <c r="A96" s="114"/>
      <c r="B96" s="78" t="s">
        <v>175</v>
      </c>
      <c r="C96" s="51"/>
      <c r="D96" s="28"/>
      <c r="E96" s="90">
        <v>1</v>
      </c>
      <c r="F96" s="90">
        <v>1300</v>
      </c>
      <c r="G96" s="94">
        <f t="shared" si="9"/>
        <v>0</v>
      </c>
      <c r="H96" s="6"/>
      <c r="I96" s="6"/>
      <c r="J96" s="6"/>
      <c r="K96" s="6"/>
    </row>
    <row r="97" spans="1:11" s="7" customFormat="1" ht="33">
      <c r="A97" s="114"/>
      <c r="B97" s="78" t="s">
        <v>176</v>
      </c>
      <c r="C97" s="51"/>
      <c r="D97" s="28"/>
      <c r="E97" s="90">
        <v>2</v>
      </c>
      <c r="F97" s="95">
        <v>1300</v>
      </c>
      <c r="G97" s="94">
        <f t="shared" si="9"/>
        <v>0</v>
      </c>
      <c r="H97" s="6"/>
      <c r="I97" s="6"/>
      <c r="J97" s="6"/>
      <c r="K97" s="6"/>
    </row>
    <row r="98" spans="1:11" s="7" customFormat="1">
      <c r="A98" s="114"/>
      <c r="B98" s="120" t="s">
        <v>194</v>
      </c>
      <c r="C98" s="120"/>
      <c r="D98" s="120"/>
      <c r="E98" s="120"/>
      <c r="F98" s="120"/>
      <c r="G98" s="100">
        <f>SUM(G76:G97)</f>
        <v>0</v>
      </c>
      <c r="H98" s="6"/>
      <c r="I98" s="6"/>
      <c r="J98" s="6"/>
      <c r="K98" s="6"/>
    </row>
    <row r="99" spans="1:11" s="7" customFormat="1" ht="82.5">
      <c r="A99" s="114" t="s">
        <v>15</v>
      </c>
      <c r="B99" s="55" t="s">
        <v>177</v>
      </c>
      <c r="C99" s="20" t="s">
        <v>283</v>
      </c>
      <c r="D99" s="21"/>
      <c r="E99" s="95">
        <v>1</v>
      </c>
      <c r="F99" s="95">
        <v>1</v>
      </c>
      <c r="G99" s="94">
        <f>D99*E99*F99</f>
        <v>0</v>
      </c>
      <c r="H99" s="6"/>
      <c r="I99" s="6"/>
      <c r="J99" s="6"/>
      <c r="K99" s="6"/>
    </row>
    <row r="100" spans="1:11" s="7" customFormat="1" ht="33">
      <c r="A100" s="114"/>
      <c r="B100" s="83" t="s">
        <v>200</v>
      </c>
      <c r="C100" s="85" t="s">
        <v>286</v>
      </c>
      <c r="D100" s="25"/>
      <c r="E100" s="95">
        <v>1</v>
      </c>
      <c r="F100" s="95">
        <v>1300</v>
      </c>
      <c r="G100" s="94">
        <f t="shared" ref="G100:G102" si="12">D100*E100*F100</f>
        <v>0</v>
      </c>
      <c r="H100" s="6"/>
      <c r="I100" s="6"/>
      <c r="J100" s="6"/>
      <c r="K100" s="6"/>
    </row>
    <row r="101" spans="1:11" s="7" customFormat="1" ht="49.5">
      <c r="A101" s="114"/>
      <c r="B101" s="83" t="s">
        <v>178</v>
      </c>
      <c r="C101" s="20" t="s">
        <v>285</v>
      </c>
      <c r="D101" s="21"/>
      <c r="E101" s="95">
        <v>20</v>
      </c>
      <c r="F101" s="95">
        <v>1300</v>
      </c>
      <c r="G101" s="94">
        <f t="shared" si="12"/>
        <v>0</v>
      </c>
      <c r="H101" s="6"/>
      <c r="I101" s="6"/>
      <c r="J101" s="6"/>
      <c r="K101" s="6"/>
    </row>
    <row r="102" spans="1:11" s="7" customFormat="1" ht="33">
      <c r="A102" s="114"/>
      <c r="B102" s="83" t="s">
        <v>179</v>
      </c>
      <c r="C102" s="20" t="s">
        <v>180</v>
      </c>
      <c r="D102" s="21"/>
      <c r="E102" s="95">
        <v>6</v>
      </c>
      <c r="F102" s="95">
        <v>15</v>
      </c>
      <c r="G102" s="94">
        <f t="shared" si="12"/>
        <v>0</v>
      </c>
      <c r="H102" s="6"/>
      <c r="I102" s="6"/>
      <c r="J102" s="6"/>
      <c r="K102" s="6"/>
    </row>
    <row r="103" spans="1:11" s="7" customFormat="1">
      <c r="A103" s="114"/>
      <c r="B103" s="120" t="s">
        <v>194</v>
      </c>
      <c r="C103" s="120"/>
      <c r="D103" s="120"/>
      <c r="E103" s="120"/>
      <c r="F103" s="120"/>
      <c r="G103" s="100">
        <f>SUM(G99:G102)</f>
        <v>0</v>
      </c>
      <c r="H103" s="6"/>
      <c r="I103" s="6"/>
      <c r="J103" s="6"/>
      <c r="K103" s="6"/>
    </row>
    <row r="104" spans="1:11" s="10" customFormat="1" ht="49.5">
      <c r="A104" s="125" t="s">
        <v>4</v>
      </c>
      <c r="B104" s="126" t="s">
        <v>181</v>
      </c>
      <c r="C104" s="18" t="s">
        <v>182</v>
      </c>
      <c r="D104" s="35"/>
      <c r="E104" s="94">
        <v>3</v>
      </c>
      <c r="F104" s="102">
        <v>20</v>
      </c>
      <c r="G104" s="94">
        <f>+D104*E104*F104</f>
        <v>0</v>
      </c>
    </row>
    <row r="105" spans="1:11" s="10" customFormat="1" ht="33">
      <c r="A105" s="125"/>
      <c r="B105" s="126"/>
      <c r="C105" s="18" t="s">
        <v>183</v>
      </c>
      <c r="D105" s="35"/>
      <c r="E105" s="94">
        <v>2</v>
      </c>
      <c r="F105" s="102">
        <v>10</v>
      </c>
      <c r="G105" s="94">
        <f t="shared" ref="G105:G112" si="13">+D105*E105*F105</f>
        <v>0</v>
      </c>
    </row>
    <row r="106" spans="1:11" s="10" customFormat="1" ht="33">
      <c r="A106" s="125"/>
      <c r="B106" s="126"/>
      <c r="C106" s="18" t="s">
        <v>184</v>
      </c>
      <c r="D106" s="35"/>
      <c r="E106" s="94">
        <v>3</v>
      </c>
      <c r="F106" s="102">
        <v>20</v>
      </c>
      <c r="G106" s="94">
        <f t="shared" si="13"/>
        <v>0</v>
      </c>
    </row>
    <row r="107" spans="1:11" s="10" customFormat="1" ht="33">
      <c r="A107" s="125"/>
      <c r="B107" s="126"/>
      <c r="C107" s="45" t="s">
        <v>185</v>
      </c>
      <c r="D107" s="35"/>
      <c r="E107" s="93">
        <v>1</v>
      </c>
      <c r="F107" s="102">
        <v>20</v>
      </c>
      <c r="G107" s="94">
        <f t="shared" si="13"/>
        <v>0</v>
      </c>
    </row>
    <row r="108" spans="1:11" s="10" customFormat="1" ht="82.5">
      <c r="A108" s="125"/>
      <c r="B108" s="17" t="s">
        <v>186</v>
      </c>
      <c r="C108" s="18" t="s">
        <v>190</v>
      </c>
      <c r="D108" s="35"/>
      <c r="E108" s="94">
        <v>2</v>
      </c>
      <c r="F108" s="102">
        <v>40</v>
      </c>
      <c r="G108" s="94">
        <f t="shared" si="13"/>
        <v>0</v>
      </c>
    </row>
    <row r="109" spans="1:11" s="10" customFormat="1" ht="132">
      <c r="A109" s="125"/>
      <c r="B109" s="17" t="s">
        <v>187</v>
      </c>
      <c r="C109" s="18" t="s">
        <v>188</v>
      </c>
      <c r="D109" s="31"/>
      <c r="E109" s="93">
        <v>2</v>
      </c>
      <c r="F109" s="102">
        <v>100</v>
      </c>
      <c r="G109" s="94">
        <f t="shared" si="13"/>
        <v>0</v>
      </c>
    </row>
    <row r="110" spans="1:11" s="10" customFormat="1" ht="33">
      <c r="A110" s="125"/>
      <c r="B110" s="52" t="s">
        <v>189</v>
      </c>
      <c r="C110" s="45"/>
      <c r="D110" s="35"/>
      <c r="E110" s="93">
        <v>1</v>
      </c>
      <c r="F110" s="102">
        <v>35</v>
      </c>
      <c r="G110" s="94">
        <f t="shared" si="13"/>
        <v>0</v>
      </c>
    </row>
    <row r="111" spans="1:11" s="7" customFormat="1">
      <c r="A111" s="125"/>
      <c r="B111" s="120" t="s">
        <v>194</v>
      </c>
      <c r="C111" s="120"/>
      <c r="D111" s="120"/>
      <c r="E111" s="120"/>
      <c r="F111" s="120"/>
      <c r="G111" s="100">
        <f>0+SUM(G104:G110)</f>
        <v>0</v>
      </c>
      <c r="H111" s="10"/>
      <c r="I111" s="10"/>
      <c r="J111" s="10"/>
      <c r="K111" s="10"/>
    </row>
    <row r="112" spans="1:11" s="54" customFormat="1" ht="33">
      <c r="A112" s="127" t="s">
        <v>127</v>
      </c>
      <c r="B112" s="84" t="s">
        <v>191</v>
      </c>
      <c r="C112" s="47"/>
      <c r="D112" s="56"/>
      <c r="E112" s="96">
        <v>1</v>
      </c>
      <c r="F112" s="96">
        <v>1</v>
      </c>
      <c r="G112" s="91">
        <f t="shared" si="13"/>
        <v>0</v>
      </c>
      <c r="H112" s="10"/>
      <c r="I112" s="10"/>
      <c r="J112" s="10"/>
      <c r="K112" s="10"/>
    </row>
    <row r="113" spans="1:11" s="54" customFormat="1" ht="33">
      <c r="A113" s="128"/>
      <c r="B113" s="84" t="s">
        <v>192</v>
      </c>
      <c r="C113" s="47" t="s">
        <v>193</v>
      </c>
      <c r="D113" s="56"/>
      <c r="E113" s="96">
        <v>1</v>
      </c>
      <c r="F113" s="96">
        <v>1</v>
      </c>
      <c r="G113" s="91">
        <f t="shared" ref="G113" si="14">+D113*E113*F113</f>
        <v>0</v>
      </c>
      <c r="H113" s="10"/>
      <c r="I113" s="10"/>
      <c r="J113" s="10"/>
      <c r="K113" s="10"/>
    </row>
    <row r="114" spans="1:11" s="7" customFormat="1">
      <c r="A114" s="42"/>
      <c r="B114" s="120" t="s">
        <v>194</v>
      </c>
      <c r="C114" s="120"/>
      <c r="D114" s="120"/>
      <c r="E114" s="120"/>
      <c r="F114" s="120"/>
      <c r="G114" s="100">
        <f>SUM(G112:G113)</f>
        <v>0</v>
      </c>
      <c r="H114" s="10"/>
      <c r="I114" s="10"/>
      <c r="J114" s="10"/>
      <c r="K114" s="10"/>
    </row>
    <row r="115" spans="1:11" s="11" customFormat="1">
      <c r="A115" s="123" t="s">
        <v>28</v>
      </c>
      <c r="B115" s="123"/>
      <c r="C115" s="123"/>
      <c r="D115" s="123"/>
      <c r="E115" s="123"/>
      <c r="F115" s="123"/>
      <c r="G115" s="87">
        <f>G12+G22+G46+G62+G75+G111+G103+G98+G114</f>
        <v>0</v>
      </c>
      <c r="H115" s="10"/>
      <c r="I115" s="10"/>
      <c r="J115" s="10"/>
      <c r="K115" s="10"/>
    </row>
    <row r="116" spans="1:11" s="11" customFormat="1">
      <c r="A116" s="123" t="s">
        <v>31</v>
      </c>
      <c r="B116" s="123"/>
      <c r="C116" s="123"/>
      <c r="D116" s="123"/>
      <c r="E116" s="123"/>
      <c r="F116" s="123"/>
      <c r="G116" s="87">
        <f>G115*0.1</f>
        <v>0</v>
      </c>
      <c r="H116" s="10"/>
      <c r="I116" s="10"/>
      <c r="J116" s="10"/>
      <c r="K116" s="10"/>
    </row>
    <row r="117" spans="1:11" s="11" customFormat="1">
      <c r="A117" s="124" t="s">
        <v>29</v>
      </c>
      <c r="B117" s="124"/>
      <c r="C117" s="124"/>
      <c r="D117" s="124"/>
      <c r="E117" s="124"/>
      <c r="F117" s="124"/>
      <c r="G117" s="105">
        <f>SUM(G115:G116)</f>
        <v>0</v>
      </c>
      <c r="H117" s="6"/>
      <c r="I117" s="6"/>
      <c r="J117" s="6"/>
      <c r="K117" s="6"/>
    </row>
  </sheetData>
  <mergeCells count="38">
    <mergeCell ref="A5:A12"/>
    <mergeCell ref="B12:F12"/>
    <mergeCell ref="B22:F22"/>
    <mergeCell ref="B46:F46"/>
    <mergeCell ref="B5:B7"/>
    <mergeCell ref="B37:B42"/>
    <mergeCell ref="B10:B11"/>
    <mergeCell ref="A13:A22"/>
    <mergeCell ref="B27:B36"/>
    <mergeCell ref="B8:B9"/>
    <mergeCell ref="B14:B15"/>
    <mergeCell ref="A116:F116"/>
    <mergeCell ref="A117:F117"/>
    <mergeCell ref="A115:F115"/>
    <mergeCell ref="B98:F98"/>
    <mergeCell ref="B114:F114"/>
    <mergeCell ref="A104:A111"/>
    <mergeCell ref="B104:B107"/>
    <mergeCell ref="A99:A103"/>
    <mergeCell ref="B111:F111"/>
    <mergeCell ref="B103:F103"/>
    <mergeCell ref="A112:A113"/>
    <mergeCell ref="A1:G2"/>
    <mergeCell ref="D47:D61"/>
    <mergeCell ref="G47:G61"/>
    <mergeCell ref="B60:B61"/>
    <mergeCell ref="A76:A98"/>
    <mergeCell ref="B16:B20"/>
    <mergeCell ref="B23:B26"/>
    <mergeCell ref="A47:A62"/>
    <mergeCell ref="B62:F62"/>
    <mergeCell ref="B47:B59"/>
    <mergeCell ref="A63:A75"/>
    <mergeCell ref="B75:F75"/>
    <mergeCell ref="B43:B45"/>
    <mergeCell ref="A3:G3"/>
    <mergeCell ref="A4:B4"/>
    <mergeCell ref="A23:A46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0" fitToHeight="2" orientation="portrait" r:id="rId1"/>
  <rowBreaks count="1" manualBreakCount="1">
    <brk id="6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opLeftCell="A48" workbookViewId="0">
      <selection activeCell="I5" sqref="I5"/>
    </sheetView>
  </sheetViews>
  <sheetFormatPr defaultColWidth="11" defaultRowHeight="16.5"/>
  <cols>
    <col min="1" max="1" width="17.5" style="11" customWidth="1"/>
    <col min="2" max="2" width="43.375" style="2" customWidth="1"/>
    <col min="3" max="3" width="44.625" style="2" customWidth="1"/>
    <col min="4" max="4" width="9.625" style="3" customWidth="1"/>
    <col min="5" max="5" width="6.375" style="58" bestFit="1" customWidth="1"/>
    <col min="6" max="6" width="6.625" style="3" bestFit="1" customWidth="1"/>
    <col min="7" max="7" width="10.875" style="69" customWidth="1"/>
    <col min="8" max="234" width="11" style="4"/>
    <col min="235" max="235" width="20.5" style="4" bestFit="1" customWidth="1"/>
    <col min="236" max="236" width="45.5" style="4" customWidth="1"/>
    <col min="237" max="237" width="34" style="4" customWidth="1"/>
    <col min="238" max="238" width="9.5" style="4" bestFit="1" customWidth="1"/>
    <col min="239" max="239" width="8.5" style="4" customWidth="1"/>
    <col min="240" max="240" width="7.5" style="4" bestFit="1" customWidth="1"/>
    <col min="241" max="241" width="19.125" style="4" customWidth="1"/>
    <col min="242" max="242" width="9.875" style="4" customWidth="1"/>
    <col min="243" max="243" width="8.5" style="4" customWidth="1"/>
    <col min="244" max="490" width="11" style="4"/>
    <col min="491" max="491" width="20.5" style="4" bestFit="1" customWidth="1"/>
    <col min="492" max="492" width="45.5" style="4" customWidth="1"/>
    <col min="493" max="493" width="34" style="4" customWidth="1"/>
    <col min="494" max="494" width="9.5" style="4" bestFit="1" customWidth="1"/>
    <col min="495" max="495" width="8.5" style="4" customWidth="1"/>
    <col min="496" max="496" width="7.5" style="4" bestFit="1" customWidth="1"/>
    <col min="497" max="497" width="19.125" style="4" customWidth="1"/>
    <col min="498" max="498" width="9.875" style="4" customWidth="1"/>
    <col min="499" max="499" width="8.5" style="4" customWidth="1"/>
    <col min="500" max="746" width="11" style="4"/>
    <col min="747" max="747" width="20.5" style="4" bestFit="1" customWidth="1"/>
    <col min="748" max="748" width="45.5" style="4" customWidth="1"/>
    <col min="749" max="749" width="34" style="4" customWidth="1"/>
    <col min="750" max="750" width="9.5" style="4" bestFit="1" customWidth="1"/>
    <col min="751" max="751" width="8.5" style="4" customWidth="1"/>
    <col min="752" max="752" width="7.5" style="4" bestFit="1" customWidth="1"/>
    <col min="753" max="753" width="19.125" style="4" customWidth="1"/>
    <col min="754" max="754" width="9.875" style="4" customWidth="1"/>
    <col min="755" max="755" width="8.5" style="4" customWidth="1"/>
    <col min="756" max="1002" width="11" style="4"/>
    <col min="1003" max="1003" width="20.5" style="4" bestFit="1" customWidth="1"/>
    <col min="1004" max="1004" width="45.5" style="4" customWidth="1"/>
    <col min="1005" max="1005" width="34" style="4" customWidth="1"/>
    <col min="1006" max="1006" width="9.5" style="4" bestFit="1" customWidth="1"/>
    <col min="1007" max="1007" width="8.5" style="4" customWidth="1"/>
    <col min="1008" max="1008" width="7.5" style="4" bestFit="1" customWidth="1"/>
    <col min="1009" max="1009" width="19.125" style="4" customWidth="1"/>
    <col min="1010" max="1010" width="9.875" style="4" customWidth="1"/>
    <col min="1011" max="1011" width="8.5" style="4" customWidth="1"/>
    <col min="1012" max="1258" width="11" style="4"/>
    <col min="1259" max="1259" width="20.5" style="4" bestFit="1" customWidth="1"/>
    <col min="1260" max="1260" width="45.5" style="4" customWidth="1"/>
    <col min="1261" max="1261" width="34" style="4" customWidth="1"/>
    <col min="1262" max="1262" width="9.5" style="4" bestFit="1" customWidth="1"/>
    <col min="1263" max="1263" width="8.5" style="4" customWidth="1"/>
    <col min="1264" max="1264" width="7.5" style="4" bestFit="1" customWidth="1"/>
    <col min="1265" max="1265" width="19.125" style="4" customWidth="1"/>
    <col min="1266" max="1266" width="9.875" style="4" customWidth="1"/>
    <col min="1267" max="1267" width="8.5" style="4" customWidth="1"/>
    <col min="1268" max="1514" width="11" style="4"/>
    <col min="1515" max="1515" width="20.5" style="4" bestFit="1" customWidth="1"/>
    <col min="1516" max="1516" width="45.5" style="4" customWidth="1"/>
    <col min="1517" max="1517" width="34" style="4" customWidth="1"/>
    <col min="1518" max="1518" width="9.5" style="4" bestFit="1" customWidth="1"/>
    <col min="1519" max="1519" width="8.5" style="4" customWidth="1"/>
    <col min="1520" max="1520" width="7.5" style="4" bestFit="1" customWidth="1"/>
    <col min="1521" max="1521" width="19.125" style="4" customWidth="1"/>
    <col min="1522" max="1522" width="9.875" style="4" customWidth="1"/>
    <col min="1523" max="1523" width="8.5" style="4" customWidth="1"/>
    <col min="1524" max="1770" width="11" style="4"/>
    <col min="1771" max="1771" width="20.5" style="4" bestFit="1" customWidth="1"/>
    <col min="1772" max="1772" width="45.5" style="4" customWidth="1"/>
    <col min="1773" max="1773" width="34" style="4" customWidth="1"/>
    <col min="1774" max="1774" width="9.5" style="4" bestFit="1" customWidth="1"/>
    <col min="1775" max="1775" width="8.5" style="4" customWidth="1"/>
    <col min="1776" max="1776" width="7.5" style="4" bestFit="1" customWidth="1"/>
    <col min="1777" max="1777" width="19.125" style="4" customWidth="1"/>
    <col min="1778" max="1778" width="9.875" style="4" customWidth="1"/>
    <col min="1779" max="1779" width="8.5" style="4" customWidth="1"/>
    <col min="1780" max="2026" width="11" style="4"/>
    <col min="2027" max="2027" width="20.5" style="4" bestFit="1" customWidth="1"/>
    <col min="2028" max="2028" width="45.5" style="4" customWidth="1"/>
    <col min="2029" max="2029" width="34" style="4" customWidth="1"/>
    <col min="2030" max="2030" width="9.5" style="4" bestFit="1" customWidth="1"/>
    <col min="2031" max="2031" width="8.5" style="4" customWidth="1"/>
    <col min="2032" max="2032" width="7.5" style="4" bestFit="1" customWidth="1"/>
    <col min="2033" max="2033" width="19.125" style="4" customWidth="1"/>
    <col min="2034" max="2034" width="9.875" style="4" customWidth="1"/>
    <col min="2035" max="2035" width="8.5" style="4" customWidth="1"/>
    <col min="2036" max="2282" width="11" style="4"/>
    <col min="2283" max="2283" width="20.5" style="4" bestFit="1" customWidth="1"/>
    <col min="2284" max="2284" width="45.5" style="4" customWidth="1"/>
    <col min="2285" max="2285" width="34" style="4" customWidth="1"/>
    <col min="2286" max="2286" width="9.5" style="4" bestFit="1" customWidth="1"/>
    <col min="2287" max="2287" width="8.5" style="4" customWidth="1"/>
    <col min="2288" max="2288" width="7.5" style="4" bestFit="1" customWidth="1"/>
    <col min="2289" max="2289" width="19.125" style="4" customWidth="1"/>
    <col min="2290" max="2290" width="9.875" style="4" customWidth="1"/>
    <col min="2291" max="2291" width="8.5" style="4" customWidth="1"/>
    <col min="2292" max="2538" width="11" style="4"/>
    <col min="2539" max="2539" width="20.5" style="4" bestFit="1" customWidth="1"/>
    <col min="2540" max="2540" width="45.5" style="4" customWidth="1"/>
    <col min="2541" max="2541" width="34" style="4" customWidth="1"/>
    <col min="2542" max="2542" width="9.5" style="4" bestFit="1" customWidth="1"/>
    <col min="2543" max="2543" width="8.5" style="4" customWidth="1"/>
    <col min="2544" max="2544" width="7.5" style="4" bestFit="1" customWidth="1"/>
    <col min="2545" max="2545" width="19.125" style="4" customWidth="1"/>
    <col min="2546" max="2546" width="9.875" style="4" customWidth="1"/>
    <col min="2547" max="2547" width="8.5" style="4" customWidth="1"/>
    <col min="2548" max="2794" width="11" style="4"/>
    <col min="2795" max="2795" width="20.5" style="4" bestFit="1" customWidth="1"/>
    <col min="2796" max="2796" width="45.5" style="4" customWidth="1"/>
    <col min="2797" max="2797" width="34" style="4" customWidth="1"/>
    <col min="2798" max="2798" width="9.5" style="4" bestFit="1" customWidth="1"/>
    <col min="2799" max="2799" width="8.5" style="4" customWidth="1"/>
    <col min="2800" max="2800" width="7.5" style="4" bestFit="1" customWidth="1"/>
    <col min="2801" max="2801" width="19.125" style="4" customWidth="1"/>
    <col min="2802" max="2802" width="9.875" style="4" customWidth="1"/>
    <col min="2803" max="2803" width="8.5" style="4" customWidth="1"/>
    <col min="2804" max="3050" width="11" style="4"/>
    <col min="3051" max="3051" width="20.5" style="4" bestFit="1" customWidth="1"/>
    <col min="3052" max="3052" width="45.5" style="4" customWidth="1"/>
    <col min="3053" max="3053" width="34" style="4" customWidth="1"/>
    <col min="3054" max="3054" width="9.5" style="4" bestFit="1" customWidth="1"/>
    <col min="3055" max="3055" width="8.5" style="4" customWidth="1"/>
    <col min="3056" max="3056" width="7.5" style="4" bestFit="1" customWidth="1"/>
    <col min="3057" max="3057" width="19.125" style="4" customWidth="1"/>
    <col min="3058" max="3058" width="9.875" style="4" customWidth="1"/>
    <col min="3059" max="3059" width="8.5" style="4" customWidth="1"/>
    <col min="3060" max="3306" width="11" style="4"/>
    <col min="3307" max="3307" width="20.5" style="4" bestFit="1" customWidth="1"/>
    <col min="3308" max="3308" width="45.5" style="4" customWidth="1"/>
    <col min="3309" max="3309" width="34" style="4" customWidth="1"/>
    <col min="3310" max="3310" width="9.5" style="4" bestFit="1" customWidth="1"/>
    <col min="3311" max="3311" width="8.5" style="4" customWidth="1"/>
    <col min="3312" max="3312" width="7.5" style="4" bestFit="1" customWidth="1"/>
    <col min="3313" max="3313" width="19.125" style="4" customWidth="1"/>
    <col min="3314" max="3314" width="9.875" style="4" customWidth="1"/>
    <col min="3315" max="3315" width="8.5" style="4" customWidth="1"/>
    <col min="3316" max="3562" width="11" style="4"/>
    <col min="3563" max="3563" width="20.5" style="4" bestFit="1" customWidth="1"/>
    <col min="3564" max="3564" width="45.5" style="4" customWidth="1"/>
    <col min="3565" max="3565" width="34" style="4" customWidth="1"/>
    <col min="3566" max="3566" width="9.5" style="4" bestFit="1" customWidth="1"/>
    <col min="3567" max="3567" width="8.5" style="4" customWidth="1"/>
    <col min="3568" max="3568" width="7.5" style="4" bestFit="1" customWidth="1"/>
    <col min="3569" max="3569" width="19.125" style="4" customWidth="1"/>
    <col min="3570" max="3570" width="9.875" style="4" customWidth="1"/>
    <col min="3571" max="3571" width="8.5" style="4" customWidth="1"/>
    <col min="3572" max="3818" width="11" style="4"/>
    <col min="3819" max="3819" width="20.5" style="4" bestFit="1" customWidth="1"/>
    <col min="3820" max="3820" width="45.5" style="4" customWidth="1"/>
    <col min="3821" max="3821" width="34" style="4" customWidth="1"/>
    <col min="3822" max="3822" width="9.5" style="4" bestFit="1" customWidth="1"/>
    <col min="3823" max="3823" width="8.5" style="4" customWidth="1"/>
    <col min="3824" max="3824" width="7.5" style="4" bestFit="1" customWidth="1"/>
    <col min="3825" max="3825" width="19.125" style="4" customWidth="1"/>
    <col min="3826" max="3826" width="9.875" style="4" customWidth="1"/>
    <col min="3827" max="3827" width="8.5" style="4" customWidth="1"/>
    <col min="3828" max="4074" width="11" style="4"/>
    <col min="4075" max="4075" width="20.5" style="4" bestFit="1" customWidth="1"/>
    <col min="4076" max="4076" width="45.5" style="4" customWidth="1"/>
    <col min="4077" max="4077" width="34" style="4" customWidth="1"/>
    <col min="4078" max="4078" width="9.5" style="4" bestFit="1" customWidth="1"/>
    <col min="4079" max="4079" width="8.5" style="4" customWidth="1"/>
    <col min="4080" max="4080" width="7.5" style="4" bestFit="1" customWidth="1"/>
    <col min="4081" max="4081" width="19.125" style="4" customWidth="1"/>
    <col min="4082" max="4082" width="9.875" style="4" customWidth="1"/>
    <col min="4083" max="4083" width="8.5" style="4" customWidth="1"/>
    <col min="4084" max="4330" width="11" style="4"/>
    <col min="4331" max="4331" width="20.5" style="4" bestFit="1" customWidth="1"/>
    <col min="4332" max="4332" width="45.5" style="4" customWidth="1"/>
    <col min="4333" max="4333" width="34" style="4" customWidth="1"/>
    <col min="4334" max="4334" width="9.5" style="4" bestFit="1" customWidth="1"/>
    <col min="4335" max="4335" width="8.5" style="4" customWidth="1"/>
    <col min="4336" max="4336" width="7.5" style="4" bestFit="1" customWidth="1"/>
    <col min="4337" max="4337" width="19.125" style="4" customWidth="1"/>
    <col min="4338" max="4338" width="9.875" style="4" customWidth="1"/>
    <col min="4339" max="4339" width="8.5" style="4" customWidth="1"/>
    <col min="4340" max="4586" width="11" style="4"/>
    <col min="4587" max="4587" width="20.5" style="4" bestFit="1" customWidth="1"/>
    <col min="4588" max="4588" width="45.5" style="4" customWidth="1"/>
    <col min="4589" max="4589" width="34" style="4" customWidth="1"/>
    <col min="4590" max="4590" width="9.5" style="4" bestFit="1" customWidth="1"/>
    <col min="4591" max="4591" width="8.5" style="4" customWidth="1"/>
    <col min="4592" max="4592" width="7.5" style="4" bestFit="1" customWidth="1"/>
    <col min="4593" max="4593" width="19.125" style="4" customWidth="1"/>
    <col min="4594" max="4594" width="9.875" style="4" customWidth="1"/>
    <col min="4595" max="4595" width="8.5" style="4" customWidth="1"/>
    <col min="4596" max="4842" width="11" style="4"/>
    <col min="4843" max="4843" width="20.5" style="4" bestFit="1" customWidth="1"/>
    <col min="4844" max="4844" width="45.5" style="4" customWidth="1"/>
    <col min="4845" max="4845" width="34" style="4" customWidth="1"/>
    <col min="4846" max="4846" width="9.5" style="4" bestFit="1" customWidth="1"/>
    <col min="4847" max="4847" width="8.5" style="4" customWidth="1"/>
    <col min="4848" max="4848" width="7.5" style="4" bestFit="1" customWidth="1"/>
    <col min="4849" max="4849" width="19.125" style="4" customWidth="1"/>
    <col min="4850" max="4850" width="9.875" style="4" customWidth="1"/>
    <col min="4851" max="4851" width="8.5" style="4" customWidth="1"/>
    <col min="4852" max="5098" width="11" style="4"/>
    <col min="5099" max="5099" width="20.5" style="4" bestFit="1" customWidth="1"/>
    <col min="5100" max="5100" width="45.5" style="4" customWidth="1"/>
    <col min="5101" max="5101" width="34" style="4" customWidth="1"/>
    <col min="5102" max="5102" width="9.5" style="4" bestFit="1" customWidth="1"/>
    <col min="5103" max="5103" width="8.5" style="4" customWidth="1"/>
    <col min="5104" max="5104" width="7.5" style="4" bestFit="1" customWidth="1"/>
    <col min="5105" max="5105" width="19.125" style="4" customWidth="1"/>
    <col min="5106" max="5106" width="9.875" style="4" customWidth="1"/>
    <col min="5107" max="5107" width="8.5" style="4" customWidth="1"/>
    <col min="5108" max="5354" width="11" style="4"/>
    <col min="5355" max="5355" width="20.5" style="4" bestFit="1" customWidth="1"/>
    <col min="5356" max="5356" width="45.5" style="4" customWidth="1"/>
    <col min="5357" max="5357" width="34" style="4" customWidth="1"/>
    <col min="5358" max="5358" width="9.5" style="4" bestFit="1" customWidth="1"/>
    <col min="5359" max="5359" width="8.5" style="4" customWidth="1"/>
    <col min="5360" max="5360" width="7.5" style="4" bestFit="1" customWidth="1"/>
    <col min="5361" max="5361" width="19.125" style="4" customWidth="1"/>
    <col min="5362" max="5362" width="9.875" style="4" customWidth="1"/>
    <col min="5363" max="5363" width="8.5" style="4" customWidth="1"/>
    <col min="5364" max="5610" width="11" style="4"/>
    <col min="5611" max="5611" width="20.5" style="4" bestFit="1" customWidth="1"/>
    <col min="5612" max="5612" width="45.5" style="4" customWidth="1"/>
    <col min="5613" max="5613" width="34" style="4" customWidth="1"/>
    <col min="5614" max="5614" width="9.5" style="4" bestFit="1" customWidth="1"/>
    <col min="5615" max="5615" width="8.5" style="4" customWidth="1"/>
    <col min="5616" max="5616" width="7.5" style="4" bestFit="1" customWidth="1"/>
    <col min="5617" max="5617" width="19.125" style="4" customWidth="1"/>
    <col min="5618" max="5618" width="9.875" style="4" customWidth="1"/>
    <col min="5619" max="5619" width="8.5" style="4" customWidth="1"/>
    <col min="5620" max="5866" width="11" style="4"/>
    <col min="5867" max="5867" width="20.5" style="4" bestFit="1" customWidth="1"/>
    <col min="5868" max="5868" width="45.5" style="4" customWidth="1"/>
    <col min="5869" max="5869" width="34" style="4" customWidth="1"/>
    <col min="5870" max="5870" width="9.5" style="4" bestFit="1" customWidth="1"/>
    <col min="5871" max="5871" width="8.5" style="4" customWidth="1"/>
    <col min="5872" max="5872" width="7.5" style="4" bestFit="1" customWidth="1"/>
    <col min="5873" max="5873" width="19.125" style="4" customWidth="1"/>
    <col min="5874" max="5874" width="9.875" style="4" customWidth="1"/>
    <col min="5875" max="5875" width="8.5" style="4" customWidth="1"/>
    <col min="5876" max="6122" width="11" style="4"/>
    <col min="6123" max="6123" width="20.5" style="4" bestFit="1" customWidth="1"/>
    <col min="6124" max="6124" width="45.5" style="4" customWidth="1"/>
    <col min="6125" max="6125" width="34" style="4" customWidth="1"/>
    <col min="6126" max="6126" width="9.5" style="4" bestFit="1" customWidth="1"/>
    <col min="6127" max="6127" width="8.5" style="4" customWidth="1"/>
    <col min="6128" max="6128" width="7.5" style="4" bestFit="1" customWidth="1"/>
    <col min="6129" max="6129" width="19.125" style="4" customWidth="1"/>
    <col min="6130" max="6130" width="9.875" style="4" customWidth="1"/>
    <col min="6131" max="6131" width="8.5" style="4" customWidth="1"/>
    <col min="6132" max="6378" width="11" style="4"/>
    <col min="6379" max="6379" width="20.5" style="4" bestFit="1" customWidth="1"/>
    <col min="6380" max="6380" width="45.5" style="4" customWidth="1"/>
    <col min="6381" max="6381" width="34" style="4" customWidth="1"/>
    <col min="6382" max="6382" width="9.5" style="4" bestFit="1" customWidth="1"/>
    <col min="6383" max="6383" width="8.5" style="4" customWidth="1"/>
    <col min="6384" max="6384" width="7.5" style="4" bestFit="1" customWidth="1"/>
    <col min="6385" max="6385" width="19.125" style="4" customWidth="1"/>
    <col min="6386" max="6386" width="9.875" style="4" customWidth="1"/>
    <col min="6387" max="6387" width="8.5" style="4" customWidth="1"/>
    <col min="6388" max="6634" width="11" style="4"/>
    <col min="6635" max="6635" width="20.5" style="4" bestFit="1" customWidth="1"/>
    <col min="6636" max="6636" width="45.5" style="4" customWidth="1"/>
    <col min="6637" max="6637" width="34" style="4" customWidth="1"/>
    <col min="6638" max="6638" width="9.5" style="4" bestFit="1" customWidth="1"/>
    <col min="6639" max="6639" width="8.5" style="4" customWidth="1"/>
    <col min="6640" max="6640" width="7.5" style="4" bestFit="1" customWidth="1"/>
    <col min="6641" max="6641" width="19.125" style="4" customWidth="1"/>
    <col min="6642" max="6642" width="9.875" style="4" customWidth="1"/>
    <col min="6643" max="6643" width="8.5" style="4" customWidth="1"/>
    <col min="6644" max="6890" width="11" style="4"/>
    <col min="6891" max="6891" width="20.5" style="4" bestFit="1" customWidth="1"/>
    <col min="6892" max="6892" width="45.5" style="4" customWidth="1"/>
    <col min="6893" max="6893" width="34" style="4" customWidth="1"/>
    <col min="6894" max="6894" width="9.5" style="4" bestFit="1" customWidth="1"/>
    <col min="6895" max="6895" width="8.5" style="4" customWidth="1"/>
    <col min="6896" max="6896" width="7.5" style="4" bestFit="1" customWidth="1"/>
    <col min="6897" max="6897" width="19.125" style="4" customWidth="1"/>
    <col min="6898" max="6898" width="9.875" style="4" customWidth="1"/>
    <col min="6899" max="6899" width="8.5" style="4" customWidth="1"/>
    <col min="6900" max="7146" width="11" style="4"/>
    <col min="7147" max="7147" width="20.5" style="4" bestFit="1" customWidth="1"/>
    <col min="7148" max="7148" width="45.5" style="4" customWidth="1"/>
    <col min="7149" max="7149" width="34" style="4" customWidth="1"/>
    <col min="7150" max="7150" width="9.5" style="4" bestFit="1" customWidth="1"/>
    <col min="7151" max="7151" width="8.5" style="4" customWidth="1"/>
    <col min="7152" max="7152" width="7.5" style="4" bestFit="1" customWidth="1"/>
    <col min="7153" max="7153" width="19.125" style="4" customWidth="1"/>
    <col min="7154" max="7154" width="9.875" style="4" customWidth="1"/>
    <col min="7155" max="7155" width="8.5" style="4" customWidth="1"/>
    <col min="7156" max="7402" width="11" style="4"/>
    <col min="7403" max="7403" width="20.5" style="4" bestFit="1" customWidth="1"/>
    <col min="7404" max="7404" width="45.5" style="4" customWidth="1"/>
    <col min="7405" max="7405" width="34" style="4" customWidth="1"/>
    <col min="7406" max="7406" width="9.5" style="4" bestFit="1" customWidth="1"/>
    <col min="7407" max="7407" width="8.5" style="4" customWidth="1"/>
    <col min="7408" max="7408" width="7.5" style="4" bestFit="1" customWidth="1"/>
    <col min="7409" max="7409" width="19.125" style="4" customWidth="1"/>
    <col min="7410" max="7410" width="9.875" style="4" customWidth="1"/>
    <col min="7411" max="7411" width="8.5" style="4" customWidth="1"/>
    <col min="7412" max="7658" width="11" style="4"/>
    <col min="7659" max="7659" width="20.5" style="4" bestFit="1" customWidth="1"/>
    <col min="7660" max="7660" width="45.5" style="4" customWidth="1"/>
    <col min="7661" max="7661" width="34" style="4" customWidth="1"/>
    <col min="7662" max="7662" width="9.5" style="4" bestFit="1" customWidth="1"/>
    <col min="7663" max="7663" width="8.5" style="4" customWidth="1"/>
    <col min="7664" max="7664" width="7.5" style="4" bestFit="1" customWidth="1"/>
    <col min="7665" max="7665" width="19.125" style="4" customWidth="1"/>
    <col min="7666" max="7666" width="9.875" style="4" customWidth="1"/>
    <col min="7667" max="7667" width="8.5" style="4" customWidth="1"/>
    <col min="7668" max="7914" width="11" style="4"/>
    <col min="7915" max="7915" width="20.5" style="4" bestFit="1" customWidth="1"/>
    <col min="7916" max="7916" width="45.5" style="4" customWidth="1"/>
    <col min="7917" max="7917" width="34" style="4" customWidth="1"/>
    <col min="7918" max="7918" width="9.5" style="4" bestFit="1" customWidth="1"/>
    <col min="7919" max="7919" width="8.5" style="4" customWidth="1"/>
    <col min="7920" max="7920" width="7.5" style="4" bestFit="1" customWidth="1"/>
    <col min="7921" max="7921" width="19.125" style="4" customWidth="1"/>
    <col min="7922" max="7922" width="9.875" style="4" customWidth="1"/>
    <col min="7923" max="7923" width="8.5" style="4" customWidth="1"/>
    <col min="7924" max="8170" width="11" style="4"/>
    <col min="8171" max="8171" width="20.5" style="4" bestFit="1" customWidth="1"/>
    <col min="8172" max="8172" width="45.5" style="4" customWidth="1"/>
    <col min="8173" max="8173" width="34" style="4" customWidth="1"/>
    <col min="8174" max="8174" width="9.5" style="4" bestFit="1" customWidth="1"/>
    <col min="8175" max="8175" width="8.5" style="4" customWidth="1"/>
    <col min="8176" max="8176" width="7.5" style="4" bestFit="1" customWidth="1"/>
    <col min="8177" max="8177" width="19.125" style="4" customWidth="1"/>
    <col min="8178" max="8178" width="9.875" style="4" customWidth="1"/>
    <col min="8179" max="8179" width="8.5" style="4" customWidth="1"/>
    <col min="8180" max="8426" width="11" style="4"/>
    <col min="8427" max="8427" width="20.5" style="4" bestFit="1" customWidth="1"/>
    <col min="8428" max="8428" width="45.5" style="4" customWidth="1"/>
    <col min="8429" max="8429" width="34" style="4" customWidth="1"/>
    <col min="8430" max="8430" width="9.5" style="4" bestFit="1" customWidth="1"/>
    <col min="8431" max="8431" width="8.5" style="4" customWidth="1"/>
    <col min="8432" max="8432" width="7.5" style="4" bestFit="1" customWidth="1"/>
    <col min="8433" max="8433" width="19.125" style="4" customWidth="1"/>
    <col min="8434" max="8434" width="9.875" style="4" customWidth="1"/>
    <col min="8435" max="8435" width="8.5" style="4" customWidth="1"/>
    <col min="8436" max="8682" width="11" style="4"/>
    <col min="8683" max="8683" width="20.5" style="4" bestFit="1" customWidth="1"/>
    <col min="8684" max="8684" width="45.5" style="4" customWidth="1"/>
    <col min="8685" max="8685" width="34" style="4" customWidth="1"/>
    <col min="8686" max="8686" width="9.5" style="4" bestFit="1" customWidth="1"/>
    <col min="8687" max="8687" width="8.5" style="4" customWidth="1"/>
    <col min="8688" max="8688" width="7.5" style="4" bestFit="1" customWidth="1"/>
    <col min="8689" max="8689" width="19.125" style="4" customWidth="1"/>
    <col min="8690" max="8690" width="9.875" style="4" customWidth="1"/>
    <col min="8691" max="8691" width="8.5" style="4" customWidth="1"/>
    <col min="8692" max="8938" width="11" style="4"/>
    <col min="8939" max="8939" width="20.5" style="4" bestFit="1" customWidth="1"/>
    <col min="8940" max="8940" width="45.5" style="4" customWidth="1"/>
    <col min="8941" max="8941" width="34" style="4" customWidth="1"/>
    <col min="8942" max="8942" width="9.5" style="4" bestFit="1" customWidth="1"/>
    <col min="8943" max="8943" width="8.5" style="4" customWidth="1"/>
    <col min="8944" max="8944" width="7.5" style="4" bestFit="1" customWidth="1"/>
    <col min="8945" max="8945" width="19.125" style="4" customWidth="1"/>
    <col min="8946" max="8946" width="9.875" style="4" customWidth="1"/>
    <col min="8947" max="8947" width="8.5" style="4" customWidth="1"/>
    <col min="8948" max="9194" width="11" style="4"/>
    <col min="9195" max="9195" width="20.5" style="4" bestFit="1" customWidth="1"/>
    <col min="9196" max="9196" width="45.5" style="4" customWidth="1"/>
    <col min="9197" max="9197" width="34" style="4" customWidth="1"/>
    <col min="9198" max="9198" width="9.5" style="4" bestFit="1" customWidth="1"/>
    <col min="9199" max="9199" width="8.5" style="4" customWidth="1"/>
    <col min="9200" max="9200" width="7.5" style="4" bestFit="1" customWidth="1"/>
    <col min="9201" max="9201" width="19.125" style="4" customWidth="1"/>
    <col min="9202" max="9202" width="9.875" style="4" customWidth="1"/>
    <col min="9203" max="9203" width="8.5" style="4" customWidth="1"/>
    <col min="9204" max="9450" width="11" style="4"/>
    <col min="9451" max="9451" width="20.5" style="4" bestFit="1" customWidth="1"/>
    <col min="9452" max="9452" width="45.5" style="4" customWidth="1"/>
    <col min="9453" max="9453" width="34" style="4" customWidth="1"/>
    <col min="9454" max="9454" width="9.5" style="4" bestFit="1" customWidth="1"/>
    <col min="9455" max="9455" width="8.5" style="4" customWidth="1"/>
    <col min="9456" max="9456" width="7.5" style="4" bestFit="1" customWidth="1"/>
    <col min="9457" max="9457" width="19.125" style="4" customWidth="1"/>
    <col min="9458" max="9458" width="9.875" style="4" customWidth="1"/>
    <col min="9459" max="9459" width="8.5" style="4" customWidth="1"/>
    <col min="9460" max="9706" width="11" style="4"/>
    <col min="9707" max="9707" width="20.5" style="4" bestFit="1" customWidth="1"/>
    <col min="9708" max="9708" width="45.5" style="4" customWidth="1"/>
    <col min="9709" max="9709" width="34" style="4" customWidth="1"/>
    <col min="9710" max="9710" width="9.5" style="4" bestFit="1" customWidth="1"/>
    <col min="9711" max="9711" width="8.5" style="4" customWidth="1"/>
    <col min="9712" max="9712" width="7.5" style="4" bestFit="1" customWidth="1"/>
    <col min="9713" max="9713" width="19.125" style="4" customWidth="1"/>
    <col min="9714" max="9714" width="9.875" style="4" customWidth="1"/>
    <col min="9715" max="9715" width="8.5" style="4" customWidth="1"/>
    <col min="9716" max="9962" width="11" style="4"/>
    <col min="9963" max="9963" width="20.5" style="4" bestFit="1" customWidth="1"/>
    <col min="9964" max="9964" width="45.5" style="4" customWidth="1"/>
    <col min="9965" max="9965" width="34" style="4" customWidth="1"/>
    <col min="9966" max="9966" width="9.5" style="4" bestFit="1" customWidth="1"/>
    <col min="9967" max="9967" width="8.5" style="4" customWidth="1"/>
    <col min="9968" max="9968" width="7.5" style="4" bestFit="1" customWidth="1"/>
    <col min="9969" max="9969" width="19.125" style="4" customWidth="1"/>
    <col min="9970" max="9970" width="9.875" style="4" customWidth="1"/>
    <col min="9971" max="9971" width="8.5" style="4" customWidth="1"/>
    <col min="9972" max="10218" width="11" style="4"/>
    <col min="10219" max="10219" width="20.5" style="4" bestFit="1" customWidth="1"/>
    <col min="10220" max="10220" width="45.5" style="4" customWidth="1"/>
    <col min="10221" max="10221" width="34" style="4" customWidth="1"/>
    <col min="10222" max="10222" width="9.5" style="4" bestFit="1" customWidth="1"/>
    <col min="10223" max="10223" width="8.5" style="4" customWidth="1"/>
    <col min="10224" max="10224" width="7.5" style="4" bestFit="1" customWidth="1"/>
    <col min="10225" max="10225" width="19.125" style="4" customWidth="1"/>
    <col min="10226" max="10226" width="9.875" style="4" customWidth="1"/>
    <col min="10227" max="10227" width="8.5" style="4" customWidth="1"/>
    <col min="10228" max="10474" width="11" style="4"/>
    <col min="10475" max="10475" width="20.5" style="4" bestFit="1" customWidth="1"/>
    <col min="10476" max="10476" width="45.5" style="4" customWidth="1"/>
    <col min="10477" max="10477" width="34" style="4" customWidth="1"/>
    <col min="10478" max="10478" width="9.5" style="4" bestFit="1" customWidth="1"/>
    <col min="10479" max="10479" width="8.5" style="4" customWidth="1"/>
    <col min="10480" max="10480" width="7.5" style="4" bestFit="1" customWidth="1"/>
    <col min="10481" max="10481" width="19.125" style="4" customWidth="1"/>
    <col min="10482" max="10482" width="9.875" style="4" customWidth="1"/>
    <col min="10483" max="10483" width="8.5" style="4" customWidth="1"/>
    <col min="10484" max="10730" width="11" style="4"/>
    <col min="10731" max="10731" width="20.5" style="4" bestFit="1" customWidth="1"/>
    <col min="10732" max="10732" width="45.5" style="4" customWidth="1"/>
    <col min="10733" max="10733" width="34" style="4" customWidth="1"/>
    <col min="10734" max="10734" width="9.5" style="4" bestFit="1" customWidth="1"/>
    <col min="10735" max="10735" width="8.5" style="4" customWidth="1"/>
    <col min="10736" max="10736" width="7.5" style="4" bestFit="1" customWidth="1"/>
    <col min="10737" max="10737" width="19.125" style="4" customWidth="1"/>
    <col min="10738" max="10738" width="9.875" style="4" customWidth="1"/>
    <col min="10739" max="10739" width="8.5" style="4" customWidth="1"/>
    <col min="10740" max="10986" width="11" style="4"/>
    <col min="10987" max="10987" width="20.5" style="4" bestFit="1" customWidth="1"/>
    <col min="10988" max="10988" width="45.5" style="4" customWidth="1"/>
    <col min="10989" max="10989" width="34" style="4" customWidth="1"/>
    <col min="10990" max="10990" width="9.5" style="4" bestFit="1" customWidth="1"/>
    <col min="10991" max="10991" width="8.5" style="4" customWidth="1"/>
    <col min="10992" max="10992" width="7.5" style="4" bestFit="1" customWidth="1"/>
    <col min="10993" max="10993" width="19.125" style="4" customWidth="1"/>
    <col min="10994" max="10994" width="9.875" style="4" customWidth="1"/>
    <col min="10995" max="10995" width="8.5" style="4" customWidth="1"/>
    <col min="10996" max="11242" width="11" style="4"/>
    <col min="11243" max="11243" width="20.5" style="4" bestFit="1" customWidth="1"/>
    <col min="11244" max="11244" width="45.5" style="4" customWidth="1"/>
    <col min="11245" max="11245" width="34" style="4" customWidth="1"/>
    <col min="11246" max="11246" width="9.5" style="4" bestFit="1" customWidth="1"/>
    <col min="11247" max="11247" width="8.5" style="4" customWidth="1"/>
    <col min="11248" max="11248" width="7.5" style="4" bestFit="1" customWidth="1"/>
    <col min="11249" max="11249" width="19.125" style="4" customWidth="1"/>
    <col min="11250" max="11250" width="9.875" style="4" customWidth="1"/>
    <col min="11251" max="11251" width="8.5" style="4" customWidth="1"/>
    <col min="11252" max="11498" width="11" style="4"/>
    <col min="11499" max="11499" width="20.5" style="4" bestFit="1" customWidth="1"/>
    <col min="11500" max="11500" width="45.5" style="4" customWidth="1"/>
    <col min="11501" max="11501" width="34" style="4" customWidth="1"/>
    <col min="11502" max="11502" width="9.5" style="4" bestFit="1" customWidth="1"/>
    <col min="11503" max="11503" width="8.5" style="4" customWidth="1"/>
    <col min="11504" max="11504" width="7.5" style="4" bestFit="1" customWidth="1"/>
    <col min="11505" max="11505" width="19.125" style="4" customWidth="1"/>
    <col min="11506" max="11506" width="9.875" style="4" customWidth="1"/>
    <col min="11507" max="11507" width="8.5" style="4" customWidth="1"/>
    <col min="11508" max="11754" width="11" style="4"/>
    <col min="11755" max="11755" width="20.5" style="4" bestFit="1" customWidth="1"/>
    <col min="11756" max="11756" width="45.5" style="4" customWidth="1"/>
    <col min="11757" max="11757" width="34" style="4" customWidth="1"/>
    <col min="11758" max="11758" width="9.5" style="4" bestFit="1" customWidth="1"/>
    <col min="11759" max="11759" width="8.5" style="4" customWidth="1"/>
    <col min="11760" max="11760" width="7.5" style="4" bestFit="1" customWidth="1"/>
    <col min="11761" max="11761" width="19.125" style="4" customWidth="1"/>
    <col min="11762" max="11762" width="9.875" style="4" customWidth="1"/>
    <col min="11763" max="11763" width="8.5" style="4" customWidth="1"/>
    <col min="11764" max="12010" width="11" style="4"/>
    <col min="12011" max="12011" width="20.5" style="4" bestFit="1" customWidth="1"/>
    <col min="12012" max="12012" width="45.5" style="4" customWidth="1"/>
    <col min="12013" max="12013" width="34" style="4" customWidth="1"/>
    <col min="12014" max="12014" width="9.5" style="4" bestFit="1" customWidth="1"/>
    <col min="12015" max="12015" width="8.5" style="4" customWidth="1"/>
    <col min="12016" max="12016" width="7.5" style="4" bestFit="1" customWidth="1"/>
    <col min="12017" max="12017" width="19.125" style="4" customWidth="1"/>
    <col min="12018" max="12018" width="9.875" style="4" customWidth="1"/>
    <col min="12019" max="12019" width="8.5" style="4" customWidth="1"/>
    <col min="12020" max="12266" width="11" style="4"/>
    <col min="12267" max="12267" width="20.5" style="4" bestFit="1" customWidth="1"/>
    <col min="12268" max="12268" width="45.5" style="4" customWidth="1"/>
    <col min="12269" max="12269" width="34" style="4" customWidth="1"/>
    <col min="12270" max="12270" width="9.5" style="4" bestFit="1" customWidth="1"/>
    <col min="12271" max="12271" width="8.5" style="4" customWidth="1"/>
    <col min="12272" max="12272" width="7.5" style="4" bestFit="1" customWidth="1"/>
    <col min="12273" max="12273" width="19.125" style="4" customWidth="1"/>
    <col min="12274" max="12274" width="9.875" style="4" customWidth="1"/>
    <col min="12275" max="12275" width="8.5" style="4" customWidth="1"/>
    <col min="12276" max="12522" width="11" style="4"/>
    <col min="12523" max="12523" width="20.5" style="4" bestFit="1" customWidth="1"/>
    <col min="12524" max="12524" width="45.5" style="4" customWidth="1"/>
    <col min="12525" max="12525" width="34" style="4" customWidth="1"/>
    <col min="12526" max="12526" width="9.5" style="4" bestFit="1" customWidth="1"/>
    <col min="12527" max="12527" width="8.5" style="4" customWidth="1"/>
    <col min="12528" max="12528" width="7.5" style="4" bestFit="1" customWidth="1"/>
    <col min="12529" max="12529" width="19.125" style="4" customWidth="1"/>
    <col min="12530" max="12530" width="9.875" style="4" customWidth="1"/>
    <col min="12531" max="12531" width="8.5" style="4" customWidth="1"/>
    <col min="12532" max="12778" width="11" style="4"/>
    <col min="12779" max="12779" width="20.5" style="4" bestFit="1" customWidth="1"/>
    <col min="12780" max="12780" width="45.5" style="4" customWidth="1"/>
    <col min="12781" max="12781" width="34" style="4" customWidth="1"/>
    <col min="12782" max="12782" width="9.5" style="4" bestFit="1" customWidth="1"/>
    <col min="12783" max="12783" width="8.5" style="4" customWidth="1"/>
    <col min="12784" max="12784" width="7.5" style="4" bestFit="1" customWidth="1"/>
    <col min="12785" max="12785" width="19.125" style="4" customWidth="1"/>
    <col min="12786" max="12786" width="9.875" style="4" customWidth="1"/>
    <col min="12787" max="12787" width="8.5" style="4" customWidth="1"/>
    <col min="12788" max="13034" width="11" style="4"/>
    <col min="13035" max="13035" width="20.5" style="4" bestFit="1" customWidth="1"/>
    <col min="13036" max="13036" width="45.5" style="4" customWidth="1"/>
    <col min="13037" max="13037" width="34" style="4" customWidth="1"/>
    <col min="13038" max="13038" width="9.5" style="4" bestFit="1" customWidth="1"/>
    <col min="13039" max="13039" width="8.5" style="4" customWidth="1"/>
    <col min="13040" max="13040" width="7.5" style="4" bestFit="1" customWidth="1"/>
    <col min="13041" max="13041" width="19.125" style="4" customWidth="1"/>
    <col min="13042" max="13042" width="9.875" style="4" customWidth="1"/>
    <col min="13043" max="13043" width="8.5" style="4" customWidth="1"/>
    <col min="13044" max="13290" width="11" style="4"/>
    <col min="13291" max="13291" width="20.5" style="4" bestFit="1" customWidth="1"/>
    <col min="13292" max="13292" width="45.5" style="4" customWidth="1"/>
    <col min="13293" max="13293" width="34" style="4" customWidth="1"/>
    <col min="13294" max="13294" width="9.5" style="4" bestFit="1" customWidth="1"/>
    <col min="13295" max="13295" width="8.5" style="4" customWidth="1"/>
    <col min="13296" max="13296" width="7.5" style="4" bestFit="1" customWidth="1"/>
    <col min="13297" max="13297" width="19.125" style="4" customWidth="1"/>
    <col min="13298" max="13298" width="9.875" style="4" customWidth="1"/>
    <col min="13299" max="13299" width="8.5" style="4" customWidth="1"/>
    <col min="13300" max="13546" width="11" style="4"/>
    <col min="13547" max="13547" width="20.5" style="4" bestFit="1" customWidth="1"/>
    <col min="13548" max="13548" width="45.5" style="4" customWidth="1"/>
    <col min="13549" max="13549" width="34" style="4" customWidth="1"/>
    <col min="13550" max="13550" width="9.5" style="4" bestFit="1" customWidth="1"/>
    <col min="13551" max="13551" width="8.5" style="4" customWidth="1"/>
    <col min="13552" max="13552" width="7.5" style="4" bestFit="1" customWidth="1"/>
    <col min="13553" max="13553" width="19.125" style="4" customWidth="1"/>
    <col min="13554" max="13554" width="9.875" style="4" customWidth="1"/>
    <col min="13555" max="13555" width="8.5" style="4" customWidth="1"/>
    <col min="13556" max="13802" width="11" style="4"/>
    <col min="13803" max="13803" width="20.5" style="4" bestFit="1" customWidth="1"/>
    <col min="13804" max="13804" width="45.5" style="4" customWidth="1"/>
    <col min="13805" max="13805" width="34" style="4" customWidth="1"/>
    <col min="13806" max="13806" width="9.5" style="4" bestFit="1" customWidth="1"/>
    <col min="13807" max="13807" width="8.5" style="4" customWidth="1"/>
    <col min="13808" max="13808" width="7.5" style="4" bestFit="1" customWidth="1"/>
    <col min="13809" max="13809" width="19.125" style="4" customWidth="1"/>
    <col min="13810" max="13810" width="9.875" style="4" customWidth="1"/>
    <col min="13811" max="13811" width="8.5" style="4" customWidth="1"/>
    <col min="13812" max="14058" width="11" style="4"/>
    <col min="14059" max="14059" width="20.5" style="4" bestFit="1" customWidth="1"/>
    <col min="14060" max="14060" width="45.5" style="4" customWidth="1"/>
    <col min="14061" max="14061" width="34" style="4" customWidth="1"/>
    <col min="14062" max="14062" width="9.5" style="4" bestFit="1" customWidth="1"/>
    <col min="14063" max="14063" width="8.5" style="4" customWidth="1"/>
    <col min="14064" max="14064" width="7.5" style="4" bestFit="1" customWidth="1"/>
    <col min="14065" max="14065" width="19.125" style="4" customWidth="1"/>
    <col min="14066" max="14066" width="9.875" style="4" customWidth="1"/>
    <col min="14067" max="14067" width="8.5" style="4" customWidth="1"/>
    <col min="14068" max="14314" width="11" style="4"/>
    <col min="14315" max="14315" width="20.5" style="4" bestFit="1" customWidth="1"/>
    <col min="14316" max="14316" width="45.5" style="4" customWidth="1"/>
    <col min="14317" max="14317" width="34" style="4" customWidth="1"/>
    <col min="14318" max="14318" width="9.5" style="4" bestFit="1" customWidth="1"/>
    <col min="14319" max="14319" width="8.5" style="4" customWidth="1"/>
    <col min="14320" max="14320" width="7.5" style="4" bestFit="1" customWidth="1"/>
    <col min="14321" max="14321" width="19.125" style="4" customWidth="1"/>
    <col min="14322" max="14322" width="9.875" style="4" customWidth="1"/>
    <col min="14323" max="14323" width="8.5" style="4" customWidth="1"/>
    <col min="14324" max="14570" width="11" style="4"/>
    <col min="14571" max="14571" width="20.5" style="4" bestFit="1" customWidth="1"/>
    <col min="14572" max="14572" width="45.5" style="4" customWidth="1"/>
    <col min="14573" max="14573" width="34" style="4" customWidth="1"/>
    <col min="14574" max="14574" width="9.5" style="4" bestFit="1" customWidth="1"/>
    <col min="14575" max="14575" width="8.5" style="4" customWidth="1"/>
    <col min="14576" max="14576" width="7.5" style="4" bestFit="1" customWidth="1"/>
    <col min="14577" max="14577" width="19.125" style="4" customWidth="1"/>
    <col min="14578" max="14578" width="9.875" style="4" customWidth="1"/>
    <col min="14579" max="14579" width="8.5" style="4" customWidth="1"/>
    <col min="14580" max="14826" width="11" style="4"/>
    <col min="14827" max="14827" width="20.5" style="4" bestFit="1" customWidth="1"/>
    <col min="14828" max="14828" width="45.5" style="4" customWidth="1"/>
    <col min="14829" max="14829" width="34" style="4" customWidth="1"/>
    <col min="14830" max="14830" width="9.5" style="4" bestFit="1" customWidth="1"/>
    <col min="14831" max="14831" width="8.5" style="4" customWidth="1"/>
    <col min="14832" max="14832" width="7.5" style="4" bestFit="1" customWidth="1"/>
    <col min="14833" max="14833" width="19.125" style="4" customWidth="1"/>
    <col min="14834" max="14834" width="9.875" style="4" customWidth="1"/>
    <col min="14835" max="14835" width="8.5" style="4" customWidth="1"/>
    <col min="14836" max="15082" width="11" style="4"/>
    <col min="15083" max="15083" width="20.5" style="4" bestFit="1" customWidth="1"/>
    <col min="15084" max="15084" width="45.5" style="4" customWidth="1"/>
    <col min="15085" max="15085" width="34" style="4" customWidth="1"/>
    <col min="15086" max="15086" width="9.5" style="4" bestFit="1" customWidth="1"/>
    <col min="15087" max="15087" width="8.5" style="4" customWidth="1"/>
    <col min="15088" max="15088" width="7.5" style="4" bestFit="1" customWidth="1"/>
    <col min="15089" max="15089" width="19.125" style="4" customWidth="1"/>
    <col min="15090" max="15090" width="9.875" style="4" customWidth="1"/>
    <col min="15091" max="15091" width="8.5" style="4" customWidth="1"/>
    <col min="15092" max="15338" width="11" style="4"/>
    <col min="15339" max="15339" width="20.5" style="4" bestFit="1" customWidth="1"/>
    <col min="15340" max="15340" width="45.5" style="4" customWidth="1"/>
    <col min="15341" max="15341" width="34" style="4" customWidth="1"/>
    <col min="15342" max="15342" width="9.5" style="4" bestFit="1" customWidth="1"/>
    <col min="15343" max="15343" width="8.5" style="4" customWidth="1"/>
    <col min="15344" max="15344" width="7.5" style="4" bestFit="1" customWidth="1"/>
    <col min="15345" max="15345" width="19.125" style="4" customWidth="1"/>
    <col min="15346" max="15346" width="9.875" style="4" customWidth="1"/>
    <col min="15347" max="15347" width="8.5" style="4" customWidth="1"/>
    <col min="15348" max="15594" width="11" style="4"/>
    <col min="15595" max="15595" width="20.5" style="4" bestFit="1" customWidth="1"/>
    <col min="15596" max="15596" width="45.5" style="4" customWidth="1"/>
    <col min="15597" max="15597" width="34" style="4" customWidth="1"/>
    <col min="15598" max="15598" width="9.5" style="4" bestFit="1" customWidth="1"/>
    <col min="15599" max="15599" width="8.5" style="4" customWidth="1"/>
    <col min="15600" max="15600" width="7.5" style="4" bestFit="1" customWidth="1"/>
    <col min="15601" max="15601" width="19.125" style="4" customWidth="1"/>
    <col min="15602" max="15602" width="9.875" style="4" customWidth="1"/>
    <col min="15603" max="15603" width="8.5" style="4" customWidth="1"/>
    <col min="15604" max="15850" width="11" style="4"/>
    <col min="15851" max="15851" width="20.5" style="4" bestFit="1" customWidth="1"/>
    <col min="15852" max="15852" width="45.5" style="4" customWidth="1"/>
    <col min="15853" max="15853" width="34" style="4" customWidth="1"/>
    <col min="15854" max="15854" width="9.5" style="4" bestFit="1" customWidth="1"/>
    <col min="15855" max="15855" width="8.5" style="4" customWidth="1"/>
    <col min="15856" max="15856" width="7.5" style="4" bestFit="1" customWidth="1"/>
    <col min="15857" max="15857" width="19.125" style="4" customWidth="1"/>
    <col min="15858" max="15858" width="9.875" style="4" customWidth="1"/>
    <col min="15859" max="15859" width="8.5" style="4" customWidth="1"/>
    <col min="15860" max="16106" width="11" style="4"/>
    <col min="16107" max="16107" width="20.5" style="4" bestFit="1" customWidth="1"/>
    <col min="16108" max="16108" width="45.5" style="4" customWidth="1"/>
    <col min="16109" max="16109" width="34" style="4" customWidth="1"/>
    <col min="16110" max="16110" width="9.5" style="4" bestFit="1" customWidth="1"/>
    <col min="16111" max="16111" width="8.5" style="4" customWidth="1"/>
    <col min="16112" max="16112" width="7.5" style="4" bestFit="1" customWidth="1"/>
    <col min="16113" max="16113" width="19.125" style="4" customWidth="1"/>
    <col min="16114" max="16114" width="9.875" style="4" customWidth="1"/>
    <col min="16115" max="16115" width="8.5" style="4" customWidth="1"/>
    <col min="16116" max="16384" width="11" style="4"/>
  </cols>
  <sheetData>
    <row r="1" spans="1:14" s="1" customFormat="1">
      <c r="A1" s="107" t="s">
        <v>138</v>
      </c>
      <c r="B1" s="107"/>
      <c r="C1" s="107"/>
      <c r="D1" s="107"/>
      <c r="E1" s="107"/>
      <c r="F1" s="107"/>
      <c r="G1" s="107"/>
    </row>
    <row r="2" spans="1:14">
      <c r="A2" s="108"/>
      <c r="B2" s="108"/>
      <c r="C2" s="108"/>
      <c r="D2" s="108"/>
      <c r="E2" s="108"/>
      <c r="F2" s="108"/>
      <c r="G2" s="108"/>
    </row>
    <row r="3" spans="1:14" ht="132.75" customHeight="1">
      <c r="A3" s="122" t="s">
        <v>147</v>
      </c>
      <c r="B3" s="122"/>
      <c r="C3" s="122"/>
      <c r="D3" s="122"/>
      <c r="E3" s="122"/>
      <c r="F3" s="122"/>
      <c r="G3" s="122"/>
    </row>
    <row r="4" spans="1:14" s="69" customFormat="1">
      <c r="A4" s="129" t="s">
        <v>1</v>
      </c>
      <c r="B4" s="129"/>
      <c r="C4" s="72" t="s">
        <v>8</v>
      </c>
      <c r="D4" s="37" t="s">
        <v>9</v>
      </c>
      <c r="E4" s="59" t="s">
        <v>2</v>
      </c>
      <c r="F4" s="37" t="s">
        <v>0</v>
      </c>
      <c r="G4" s="39" t="s">
        <v>10</v>
      </c>
      <c r="H4" s="4"/>
    </row>
    <row r="5" spans="1:14" s="69" customFormat="1">
      <c r="A5" s="125" t="s">
        <v>139</v>
      </c>
      <c r="B5" s="130" t="s">
        <v>140</v>
      </c>
      <c r="C5" s="73" t="s">
        <v>102</v>
      </c>
      <c r="D5" s="29"/>
      <c r="E5" s="60">
        <v>2</v>
      </c>
      <c r="F5" s="43">
        <v>135</v>
      </c>
      <c r="G5" s="35">
        <v>0</v>
      </c>
      <c r="H5" s="4"/>
      <c r="J5" s="6"/>
    </row>
    <row r="6" spans="1:14" s="69" customFormat="1">
      <c r="A6" s="125"/>
      <c r="B6" s="130"/>
      <c r="C6" s="73" t="s">
        <v>104</v>
      </c>
      <c r="D6" s="29"/>
      <c r="E6" s="60">
        <v>2</v>
      </c>
      <c r="F6" s="43">
        <v>120</v>
      </c>
      <c r="G6" s="35">
        <f>D6*E6*F6</f>
        <v>0</v>
      </c>
      <c r="H6" s="4"/>
      <c r="J6" s="6"/>
    </row>
    <row r="7" spans="1:14" s="69" customFormat="1">
      <c r="A7" s="125"/>
      <c r="B7" s="130"/>
      <c r="C7" s="73" t="s">
        <v>105</v>
      </c>
      <c r="D7" s="29"/>
      <c r="E7" s="60">
        <v>2</v>
      </c>
      <c r="F7" s="43">
        <f>215-120</f>
        <v>95</v>
      </c>
      <c r="G7" s="35">
        <f>D7*E7*F7</f>
        <v>0</v>
      </c>
      <c r="H7" s="4"/>
      <c r="J7" s="6"/>
    </row>
    <row r="8" spans="1:14" s="69" customFormat="1" ht="15.95" customHeight="1">
      <c r="A8" s="125"/>
      <c r="B8" s="130"/>
      <c r="C8" s="73" t="s">
        <v>103</v>
      </c>
      <c r="D8" s="29"/>
      <c r="E8" s="60">
        <v>2</v>
      </c>
      <c r="F8" s="43">
        <v>30</v>
      </c>
      <c r="G8" s="35">
        <f>D8*E8*F8</f>
        <v>0</v>
      </c>
      <c r="H8" s="4"/>
      <c r="J8" s="134"/>
    </row>
    <row r="9" spans="1:14" s="69" customFormat="1">
      <c r="A9" s="125"/>
      <c r="B9" s="130" t="s">
        <v>141</v>
      </c>
      <c r="C9" s="73" t="s">
        <v>54</v>
      </c>
      <c r="D9" s="29"/>
      <c r="E9" s="60">
        <v>2</v>
      </c>
      <c r="F9" s="43">
        <v>100</v>
      </c>
      <c r="G9" s="35">
        <f t="shared" ref="G9:G12" si="0">D9*E9*F9</f>
        <v>0</v>
      </c>
      <c r="H9" s="4"/>
      <c r="J9" s="134"/>
    </row>
    <row r="10" spans="1:14" s="69" customFormat="1">
      <c r="A10" s="125"/>
      <c r="B10" s="130"/>
      <c r="C10" s="73" t="s">
        <v>55</v>
      </c>
      <c r="D10" s="29"/>
      <c r="E10" s="60">
        <v>2</v>
      </c>
      <c r="F10" s="43">
        <v>145</v>
      </c>
      <c r="G10" s="35">
        <f t="shared" si="0"/>
        <v>0</v>
      </c>
      <c r="H10" s="4"/>
      <c r="J10" s="134"/>
    </row>
    <row r="11" spans="1:14" s="69" customFormat="1">
      <c r="A11" s="125"/>
      <c r="B11" s="131" t="s">
        <v>142</v>
      </c>
      <c r="C11" s="73" t="s">
        <v>54</v>
      </c>
      <c r="D11" s="66"/>
      <c r="E11" s="67">
        <v>2</v>
      </c>
      <c r="F11" s="68">
        <v>160</v>
      </c>
      <c r="G11" s="15">
        <f t="shared" si="0"/>
        <v>0</v>
      </c>
      <c r="H11" s="4"/>
      <c r="J11" s="134"/>
    </row>
    <row r="12" spans="1:14" s="69" customFormat="1">
      <c r="A12" s="125"/>
      <c r="B12" s="132"/>
      <c r="C12" s="73" t="s">
        <v>55</v>
      </c>
      <c r="D12" s="66"/>
      <c r="E12" s="67">
        <v>2</v>
      </c>
      <c r="F12" s="68">
        <v>340</v>
      </c>
      <c r="G12" s="15">
        <f t="shared" si="0"/>
        <v>0</v>
      </c>
      <c r="H12" s="4"/>
      <c r="J12" s="134"/>
    </row>
    <row r="13" spans="1:14" s="69" customFormat="1">
      <c r="A13" s="125"/>
      <c r="B13" s="120" t="s">
        <v>27</v>
      </c>
      <c r="C13" s="120"/>
      <c r="D13" s="120"/>
      <c r="E13" s="120"/>
      <c r="F13" s="120"/>
      <c r="G13" s="13">
        <f>SUM(G5:G12)</f>
        <v>0</v>
      </c>
      <c r="H13" s="6"/>
      <c r="I13" s="6"/>
      <c r="J13" s="134"/>
      <c r="K13" s="6"/>
      <c r="L13" s="6"/>
      <c r="M13" s="6"/>
      <c r="N13" s="6"/>
    </row>
    <row r="14" spans="1:14" s="69" customFormat="1" ht="36" customHeight="1">
      <c r="A14" s="127" t="s">
        <v>129</v>
      </c>
      <c r="B14" s="76" t="s">
        <v>154</v>
      </c>
      <c r="C14" s="73"/>
      <c r="D14" s="28"/>
      <c r="E14" s="61">
        <v>1</v>
      </c>
      <c r="F14" s="29"/>
      <c r="G14" s="31">
        <f t="shared" ref="G14:G21" si="1">D14*E14*F14</f>
        <v>0</v>
      </c>
      <c r="H14" s="6"/>
      <c r="I14" s="6"/>
      <c r="J14" s="134"/>
      <c r="K14" s="6"/>
      <c r="L14" s="6"/>
      <c r="M14" s="6"/>
      <c r="N14" s="6"/>
    </row>
    <row r="15" spans="1:14" s="69" customFormat="1">
      <c r="A15" s="133"/>
      <c r="B15" s="115" t="s">
        <v>115</v>
      </c>
      <c r="C15" s="73" t="s">
        <v>56</v>
      </c>
      <c r="D15" s="28"/>
      <c r="E15" s="61">
        <v>1</v>
      </c>
      <c r="F15" s="29">
        <v>800</v>
      </c>
      <c r="G15" s="31">
        <f t="shared" si="1"/>
        <v>0</v>
      </c>
      <c r="H15" s="6"/>
      <c r="I15" s="6"/>
      <c r="J15" s="134"/>
      <c r="K15" s="6"/>
      <c r="L15" s="6"/>
      <c r="M15" s="6"/>
      <c r="N15" s="6"/>
    </row>
    <row r="16" spans="1:14" s="69" customFormat="1">
      <c r="A16" s="133"/>
      <c r="B16" s="115"/>
      <c r="C16" s="73" t="s">
        <v>57</v>
      </c>
      <c r="D16" s="28"/>
      <c r="E16" s="61">
        <v>1</v>
      </c>
      <c r="F16" s="29">
        <v>720</v>
      </c>
      <c r="G16" s="31">
        <f t="shared" si="1"/>
        <v>0</v>
      </c>
      <c r="H16" s="6"/>
      <c r="I16" s="6"/>
      <c r="J16" s="134"/>
      <c r="K16" s="6"/>
      <c r="L16" s="6"/>
      <c r="M16" s="6"/>
      <c r="N16" s="6"/>
    </row>
    <row r="17" spans="1:14" s="7" customFormat="1">
      <c r="A17" s="133"/>
      <c r="B17" s="115" t="s">
        <v>116</v>
      </c>
      <c r="C17" s="73" t="s">
        <v>100</v>
      </c>
      <c r="D17" s="28"/>
      <c r="E17" s="61">
        <v>1</v>
      </c>
      <c r="F17" s="29">
        <v>65</v>
      </c>
      <c r="G17" s="31">
        <f t="shared" si="1"/>
        <v>0</v>
      </c>
      <c r="H17" s="6"/>
      <c r="I17" s="6"/>
      <c r="J17" s="134"/>
      <c r="K17" s="6"/>
      <c r="L17" s="6"/>
      <c r="M17" s="6"/>
      <c r="N17" s="6"/>
    </row>
    <row r="18" spans="1:14" s="7" customFormat="1">
      <c r="A18" s="133"/>
      <c r="B18" s="115"/>
      <c r="C18" s="73" t="s">
        <v>101</v>
      </c>
      <c r="D18" s="28"/>
      <c r="E18" s="61">
        <v>1</v>
      </c>
      <c r="F18" s="29">
        <v>122</v>
      </c>
      <c r="G18" s="31">
        <f t="shared" si="1"/>
        <v>0</v>
      </c>
      <c r="H18" s="6"/>
      <c r="I18" s="6"/>
      <c r="J18" s="69"/>
      <c r="K18" s="6"/>
      <c r="L18" s="6"/>
      <c r="M18" s="6"/>
      <c r="N18" s="6"/>
    </row>
    <row r="19" spans="1:14" s="7" customFormat="1">
      <c r="A19" s="133"/>
      <c r="B19" s="115"/>
      <c r="C19" s="73" t="s">
        <v>58</v>
      </c>
      <c r="D19" s="28"/>
      <c r="E19" s="61">
        <v>1</v>
      </c>
      <c r="F19" s="29">
        <v>1520</v>
      </c>
      <c r="G19" s="31">
        <f t="shared" si="1"/>
        <v>0</v>
      </c>
      <c r="H19" s="6"/>
      <c r="I19" s="6"/>
      <c r="J19" s="6"/>
      <c r="K19" s="6"/>
      <c r="L19" s="6"/>
      <c r="M19" s="6"/>
      <c r="N19" s="6"/>
    </row>
    <row r="20" spans="1:14" s="7" customFormat="1">
      <c r="A20" s="133"/>
      <c r="B20" s="115"/>
      <c r="C20" s="73" t="s">
        <v>79</v>
      </c>
      <c r="D20" s="56"/>
      <c r="E20" s="61">
        <v>1</v>
      </c>
      <c r="F20" s="29">
        <v>1</v>
      </c>
      <c r="G20" s="31">
        <f t="shared" si="1"/>
        <v>0</v>
      </c>
      <c r="H20" s="6"/>
      <c r="I20" s="6"/>
      <c r="J20" s="6"/>
      <c r="K20" s="6"/>
      <c r="L20" s="6"/>
      <c r="M20" s="6"/>
      <c r="N20" s="6"/>
    </row>
    <row r="21" spans="1:14" s="7" customFormat="1">
      <c r="A21" s="133"/>
      <c r="B21" s="115"/>
      <c r="C21" s="73" t="s">
        <v>114</v>
      </c>
      <c r="D21" s="28"/>
      <c r="E21" s="61">
        <v>1</v>
      </c>
      <c r="F21" s="29">
        <v>129</v>
      </c>
      <c r="G21" s="31">
        <f t="shared" si="1"/>
        <v>0</v>
      </c>
      <c r="H21" s="6"/>
      <c r="I21" s="6"/>
      <c r="J21" s="6"/>
      <c r="K21" s="6"/>
      <c r="L21" s="6"/>
      <c r="M21" s="6"/>
      <c r="N21" s="6"/>
    </row>
    <row r="22" spans="1:14" s="7" customFormat="1">
      <c r="A22" s="133"/>
      <c r="B22" s="44" t="s">
        <v>117</v>
      </c>
      <c r="C22" s="73" t="s">
        <v>77</v>
      </c>
      <c r="D22" s="28"/>
      <c r="E22" s="61">
        <v>2</v>
      </c>
      <c r="F22" s="29">
        <v>1520</v>
      </c>
      <c r="G22" s="31">
        <f>D22*E22*F22</f>
        <v>0</v>
      </c>
      <c r="H22" s="6"/>
      <c r="I22" s="6"/>
      <c r="J22" s="6"/>
      <c r="K22" s="6"/>
      <c r="L22" s="6"/>
      <c r="M22" s="6"/>
      <c r="N22" s="6"/>
    </row>
    <row r="23" spans="1:14" s="69" customFormat="1">
      <c r="A23" s="128"/>
      <c r="B23" s="120" t="s">
        <v>27</v>
      </c>
      <c r="C23" s="120"/>
      <c r="D23" s="120"/>
      <c r="E23" s="120"/>
      <c r="F23" s="120"/>
      <c r="G23" s="13">
        <f>SUM(G15:G22)</f>
        <v>0</v>
      </c>
      <c r="H23" s="6"/>
      <c r="I23" s="6"/>
      <c r="J23" s="6"/>
      <c r="K23" s="6"/>
      <c r="L23" s="6"/>
      <c r="M23" s="6"/>
      <c r="N23" s="6"/>
    </row>
    <row r="24" spans="1:14" s="69" customFormat="1" ht="49.5">
      <c r="A24" s="125" t="s">
        <v>53</v>
      </c>
      <c r="B24" s="116" t="s">
        <v>118</v>
      </c>
      <c r="C24" s="55" t="s">
        <v>143</v>
      </c>
      <c r="D24" s="15"/>
      <c r="E24" s="21">
        <v>1</v>
      </c>
      <c r="F24" s="35">
        <v>3</v>
      </c>
      <c r="G24" s="35">
        <f>D24*E24*F24</f>
        <v>0</v>
      </c>
      <c r="H24" s="8"/>
      <c r="I24" s="6"/>
      <c r="J24" s="6"/>
      <c r="K24" s="6"/>
      <c r="L24" s="6"/>
      <c r="M24" s="6"/>
      <c r="N24" s="6"/>
    </row>
    <row r="25" spans="1:14" s="69" customFormat="1" ht="33">
      <c r="A25" s="125"/>
      <c r="B25" s="117"/>
      <c r="C25" s="55" t="s">
        <v>144</v>
      </c>
      <c r="D25" s="15"/>
      <c r="E25" s="21">
        <v>1</v>
      </c>
      <c r="F25" s="35">
        <v>1</v>
      </c>
      <c r="G25" s="35">
        <f t="shared" ref="G25:G44" si="2">D25*E25*F25</f>
        <v>0</v>
      </c>
      <c r="H25" s="6"/>
      <c r="J25" s="6"/>
      <c r="K25" s="6"/>
      <c r="L25" s="6"/>
      <c r="M25" s="6"/>
      <c r="N25" s="6"/>
    </row>
    <row r="26" spans="1:14" s="69" customFormat="1" ht="49.5">
      <c r="A26" s="125"/>
      <c r="B26" s="117"/>
      <c r="C26" s="55" t="s">
        <v>126</v>
      </c>
      <c r="D26" s="35"/>
      <c r="E26" s="21">
        <v>1</v>
      </c>
      <c r="F26" s="35">
        <v>1</v>
      </c>
      <c r="G26" s="35">
        <f t="shared" si="2"/>
        <v>0</v>
      </c>
      <c r="H26" s="6"/>
      <c r="I26" s="6"/>
      <c r="J26" s="6"/>
      <c r="K26" s="6"/>
      <c r="L26" s="6"/>
      <c r="M26" s="6"/>
      <c r="N26" s="6"/>
    </row>
    <row r="27" spans="1:14" s="69" customFormat="1">
      <c r="A27" s="125"/>
      <c r="B27" s="118"/>
      <c r="C27" s="12" t="s">
        <v>145</v>
      </c>
      <c r="D27" s="28"/>
      <c r="E27" s="61">
        <v>1</v>
      </c>
      <c r="F27" s="29">
        <v>40</v>
      </c>
      <c r="G27" s="31">
        <f t="shared" si="2"/>
        <v>0</v>
      </c>
      <c r="H27" s="6"/>
      <c r="I27" s="6"/>
      <c r="J27" s="6"/>
      <c r="K27" s="6"/>
      <c r="L27" s="6"/>
      <c r="M27" s="6"/>
      <c r="N27" s="6"/>
    </row>
    <row r="28" spans="1:14" s="69" customFormat="1">
      <c r="A28" s="125"/>
      <c r="B28" s="117" t="s">
        <v>59</v>
      </c>
      <c r="C28" s="55" t="s">
        <v>60</v>
      </c>
      <c r="D28" s="28"/>
      <c r="E28" s="61">
        <v>0.5</v>
      </c>
      <c r="F28" s="29">
        <v>1</v>
      </c>
      <c r="G28" s="31">
        <f t="shared" si="2"/>
        <v>0</v>
      </c>
      <c r="H28" s="6"/>
      <c r="I28" s="6"/>
      <c r="J28" s="6"/>
      <c r="K28" s="6"/>
      <c r="L28" s="6"/>
      <c r="M28" s="6"/>
      <c r="N28" s="6"/>
    </row>
    <row r="29" spans="1:14" s="69" customFormat="1">
      <c r="A29" s="125"/>
      <c r="B29" s="117"/>
      <c r="C29" s="55" t="s">
        <v>61</v>
      </c>
      <c r="D29" s="28"/>
      <c r="E29" s="61">
        <v>0.5</v>
      </c>
      <c r="F29" s="29">
        <v>1</v>
      </c>
      <c r="G29" s="31">
        <f t="shared" si="2"/>
        <v>0</v>
      </c>
      <c r="H29" s="6"/>
      <c r="I29" s="6"/>
      <c r="J29" s="6"/>
      <c r="K29" s="6"/>
      <c r="L29" s="6"/>
      <c r="M29" s="6"/>
      <c r="N29" s="6"/>
    </row>
    <row r="30" spans="1:14" s="69" customFormat="1">
      <c r="A30" s="125"/>
      <c r="B30" s="117"/>
      <c r="C30" s="55" t="s">
        <v>62</v>
      </c>
      <c r="D30" s="28"/>
      <c r="E30" s="61">
        <v>0.5</v>
      </c>
      <c r="F30" s="29">
        <v>1</v>
      </c>
      <c r="G30" s="31">
        <f t="shared" si="2"/>
        <v>0</v>
      </c>
      <c r="H30" s="6"/>
      <c r="I30" s="6"/>
      <c r="J30" s="6"/>
      <c r="K30" s="6"/>
      <c r="L30" s="6"/>
      <c r="M30" s="6"/>
      <c r="N30" s="6"/>
    </row>
    <row r="31" spans="1:14" s="69" customFormat="1">
      <c r="A31" s="125"/>
      <c r="B31" s="117"/>
      <c r="C31" s="55" t="s">
        <v>63</v>
      </c>
      <c r="D31" s="31"/>
      <c r="E31" s="61">
        <v>0.5</v>
      </c>
      <c r="F31" s="29">
        <v>1</v>
      </c>
      <c r="G31" s="31">
        <f t="shared" si="2"/>
        <v>0</v>
      </c>
      <c r="H31" s="6"/>
      <c r="I31" s="6"/>
      <c r="J31" s="6"/>
      <c r="K31" s="6"/>
      <c r="L31" s="6"/>
      <c r="M31" s="6"/>
      <c r="N31" s="6"/>
    </row>
    <row r="32" spans="1:14" s="69" customFormat="1">
      <c r="A32" s="125"/>
      <c r="B32" s="117"/>
      <c r="C32" s="55" t="s">
        <v>64</v>
      </c>
      <c r="D32" s="31"/>
      <c r="E32" s="61">
        <v>0.5</v>
      </c>
      <c r="F32" s="29">
        <v>1</v>
      </c>
      <c r="G32" s="31">
        <f t="shared" si="2"/>
        <v>0</v>
      </c>
      <c r="H32" s="6"/>
      <c r="I32" s="6"/>
      <c r="J32" s="6"/>
      <c r="K32" s="6"/>
      <c r="L32" s="6"/>
      <c r="M32" s="6"/>
      <c r="N32" s="6"/>
    </row>
    <row r="33" spans="1:14" s="69" customFormat="1">
      <c r="A33" s="125"/>
      <c r="B33" s="117"/>
      <c r="C33" s="55" t="s">
        <v>65</v>
      </c>
      <c r="D33" s="31"/>
      <c r="E33" s="61">
        <v>0.5</v>
      </c>
      <c r="F33" s="29">
        <v>1</v>
      </c>
      <c r="G33" s="31">
        <f t="shared" si="2"/>
        <v>0</v>
      </c>
      <c r="H33" s="6"/>
      <c r="I33" s="6"/>
      <c r="J33" s="6"/>
      <c r="K33" s="6"/>
      <c r="L33" s="6"/>
      <c r="M33" s="6"/>
      <c r="N33" s="6"/>
    </row>
    <row r="34" spans="1:14" s="69" customFormat="1">
      <c r="A34" s="125"/>
      <c r="B34" s="117"/>
      <c r="C34" s="55" t="s">
        <v>106</v>
      </c>
      <c r="D34" s="31"/>
      <c r="E34" s="61">
        <v>0.5</v>
      </c>
      <c r="F34" s="29">
        <v>1</v>
      </c>
      <c r="G34" s="31">
        <f t="shared" si="2"/>
        <v>0</v>
      </c>
      <c r="H34" s="6"/>
      <c r="I34" s="6"/>
      <c r="J34" s="6"/>
      <c r="K34" s="6"/>
      <c r="L34" s="6"/>
      <c r="M34" s="6"/>
      <c r="N34" s="6"/>
    </row>
    <row r="35" spans="1:14" s="69" customFormat="1">
      <c r="A35" s="125"/>
      <c r="B35" s="117"/>
      <c r="C35" s="55" t="s">
        <v>107</v>
      </c>
      <c r="D35" s="31"/>
      <c r="E35" s="61">
        <v>0.5</v>
      </c>
      <c r="F35" s="29">
        <v>1</v>
      </c>
      <c r="G35" s="31">
        <f t="shared" si="2"/>
        <v>0</v>
      </c>
      <c r="H35" s="6"/>
      <c r="I35" s="6"/>
      <c r="J35" s="6"/>
      <c r="K35" s="6"/>
      <c r="L35" s="6"/>
      <c r="M35" s="6"/>
      <c r="N35" s="6"/>
    </row>
    <row r="36" spans="1:14" s="69" customFormat="1">
      <c r="A36" s="125"/>
      <c r="B36" s="116" t="s">
        <v>66</v>
      </c>
      <c r="C36" s="55" t="s">
        <v>97</v>
      </c>
      <c r="D36" s="31"/>
      <c r="E36" s="61">
        <v>0.5</v>
      </c>
      <c r="F36" s="29">
        <v>1</v>
      </c>
      <c r="G36" s="31">
        <f t="shared" si="2"/>
        <v>0</v>
      </c>
      <c r="H36" s="6"/>
      <c r="I36" s="6"/>
      <c r="J36" s="6"/>
      <c r="K36" s="6"/>
      <c r="L36" s="6"/>
      <c r="M36" s="6"/>
      <c r="N36" s="6"/>
    </row>
    <row r="37" spans="1:14" s="69" customFormat="1">
      <c r="A37" s="125"/>
      <c r="B37" s="117"/>
      <c r="C37" s="55" t="s">
        <v>67</v>
      </c>
      <c r="D37" s="31"/>
      <c r="E37" s="61">
        <v>0.5</v>
      </c>
      <c r="F37" s="29">
        <v>1</v>
      </c>
      <c r="G37" s="31">
        <f t="shared" si="2"/>
        <v>0</v>
      </c>
      <c r="H37" s="6"/>
      <c r="I37" s="6"/>
      <c r="J37" s="6"/>
      <c r="K37" s="6"/>
      <c r="L37" s="6"/>
      <c r="M37" s="6"/>
      <c r="N37" s="6"/>
    </row>
    <row r="38" spans="1:14" s="69" customFormat="1">
      <c r="A38" s="125"/>
      <c r="B38" s="117"/>
      <c r="C38" s="55" t="s">
        <v>68</v>
      </c>
      <c r="D38" s="31"/>
      <c r="E38" s="61">
        <v>0.5</v>
      </c>
      <c r="F38" s="29">
        <v>1</v>
      </c>
      <c r="G38" s="31">
        <f t="shared" si="2"/>
        <v>0</v>
      </c>
      <c r="H38" s="6"/>
      <c r="I38" s="6"/>
      <c r="J38" s="6"/>
      <c r="K38" s="6"/>
      <c r="L38" s="6"/>
      <c r="M38" s="6"/>
      <c r="N38" s="6"/>
    </row>
    <row r="39" spans="1:14" s="69" customFormat="1">
      <c r="A39" s="125"/>
      <c r="B39" s="117"/>
      <c r="C39" s="55" t="s">
        <v>98</v>
      </c>
      <c r="D39" s="31"/>
      <c r="E39" s="61">
        <v>0.5</v>
      </c>
      <c r="F39" s="29">
        <v>1</v>
      </c>
      <c r="G39" s="31">
        <f t="shared" si="2"/>
        <v>0</v>
      </c>
      <c r="H39" s="6"/>
      <c r="I39" s="6"/>
      <c r="J39" s="6"/>
      <c r="K39" s="6"/>
      <c r="L39" s="6"/>
      <c r="M39" s="6"/>
      <c r="N39" s="6"/>
    </row>
    <row r="40" spans="1:14" s="69" customFormat="1">
      <c r="A40" s="125"/>
      <c r="B40" s="117"/>
      <c r="C40" s="55" t="s">
        <v>99</v>
      </c>
      <c r="D40" s="31"/>
      <c r="E40" s="61">
        <v>0.5</v>
      </c>
      <c r="F40" s="29">
        <v>1</v>
      </c>
      <c r="G40" s="31">
        <f t="shared" si="2"/>
        <v>0</v>
      </c>
      <c r="H40" s="6"/>
      <c r="I40" s="6"/>
      <c r="J40" s="6"/>
      <c r="K40" s="6"/>
      <c r="L40" s="6"/>
      <c r="M40" s="6"/>
      <c r="N40" s="6"/>
    </row>
    <row r="41" spans="1:14" s="69" customFormat="1">
      <c r="A41" s="125"/>
      <c r="B41" s="118"/>
      <c r="C41" s="55" t="s">
        <v>68</v>
      </c>
      <c r="D41" s="31"/>
      <c r="E41" s="61">
        <v>0.5</v>
      </c>
      <c r="F41" s="29">
        <v>1</v>
      </c>
      <c r="G41" s="31">
        <f t="shared" si="2"/>
        <v>0</v>
      </c>
      <c r="H41" s="6"/>
      <c r="I41" s="6"/>
      <c r="J41" s="6"/>
      <c r="K41" s="6"/>
      <c r="L41" s="6"/>
      <c r="M41" s="6"/>
      <c r="N41" s="6"/>
    </row>
    <row r="42" spans="1:14" s="69" customFormat="1">
      <c r="A42" s="125"/>
      <c r="B42" s="121" t="s">
        <v>69</v>
      </c>
      <c r="C42" s="55" t="s">
        <v>70</v>
      </c>
      <c r="D42" s="35"/>
      <c r="E42" s="21">
        <v>5</v>
      </c>
      <c r="F42" s="35">
        <v>8</v>
      </c>
      <c r="G42" s="31">
        <f t="shared" si="2"/>
        <v>0</v>
      </c>
      <c r="H42" s="6"/>
      <c r="I42" s="6"/>
      <c r="J42" s="6"/>
      <c r="K42" s="6"/>
      <c r="L42" s="6"/>
      <c r="M42" s="6"/>
      <c r="N42" s="6"/>
    </row>
    <row r="43" spans="1:14" s="69" customFormat="1">
      <c r="A43" s="125"/>
      <c r="B43" s="121"/>
      <c r="C43" s="55" t="s">
        <v>71</v>
      </c>
      <c r="D43" s="35"/>
      <c r="E43" s="21">
        <v>5</v>
      </c>
      <c r="F43" s="35">
        <v>1</v>
      </c>
      <c r="G43" s="31">
        <f t="shared" si="2"/>
        <v>0</v>
      </c>
      <c r="H43" s="6"/>
      <c r="I43" s="6"/>
      <c r="J43" s="6"/>
      <c r="K43" s="6"/>
      <c r="L43" s="6"/>
      <c r="M43" s="6"/>
      <c r="N43" s="6"/>
    </row>
    <row r="44" spans="1:14" s="69" customFormat="1">
      <c r="A44" s="125"/>
      <c r="B44" s="121"/>
      <c r="C44" s="55" t="s">
        <v>96</v>
      </c>
      <c r="D44" s="35"/>
      <c r="E44" s="21">
        <v>5</v>
      </c>
      <c r="F44" s="35">
        <v>1</v>
      </c>
      <c r="G44" s="31">
        <f t="shared" si="2"/>
        <v>0</v>
      </c>
      <c r="H44" s="6"/>
      <c r="I44" s="6"/>
      <c r="J44" s="6"/>
      <c r="K44" s="6"/>
      <c r="L44" s="6"/>
      <c r="M44" s="6"/>
      <c r="N44" s="6"/>
    </row>
    <row r="45" spans="1:14" s="69" customFormat="1">
      <c r="A45" s="125"/>
      <c r="B45" s="120" t="s">
        <v>27</v>
      </c>
      <c r="C45" s="120"/>
      <c r="D45" s="120"/>
      <c r="E45" s="120"/>
      <c r="F45" s="120"/>
      <c r="G45" s="13">
        <f>SUM(G24:G44)</f>
        <v>0</v>
      </c>
      <c r="H45" s="8"/>
      <c r="I45" s="8"/>
      <c r="J45" s="8"/>
      <c r="K45" s="8"/>
      <c r="L45" s="8"/>
      <c r="M45" s="8"/>
      <c r="N45" s="8"/>
    </row>
    <row r="46" spans="1:14" s="7" customFormat="1">
      <c r="A46" s="119" t="s">
        <v>32</v>
      </c>
      <c r="B46" s="113" t="s">
        <v>33</v>
      </c>
      <c r="C46" s="5" t="s">
        <v>146</v>
      </c>
      <c r="D46" s="135"/>
      <c r="E46" s="41">
        <v>2</v>
      </c>
      <c r="F46" s="41">
        <v>1</v>
      </c>
      <c r="G46" s="136"/>
      <c r="H46" s="6"/>
      <c r="I46" s="6"/>
      <c r="J46" s="6"/>
      <c r="K46" s="6"/>
      <c r="L46" s="6"/>
      <c r="M46" s="6"/>
      <c r="N46" s="6"/>
    </row>
    <row r="47" spans="1:14" s="7" customFormat="1">
      <c r="A47" s="119"/>
      <c r="B47" s="113"/>
      <c r="C47" s="71" t="s">
        <v>49</v>
      </c>
      <c r="D47" s="109"/>
      <c r="E47" s="41">
        <v>2</v>
      </c>
      <c r="F47" s="41">
        <v>1</v>
      </c>
      <c r="G47" s="137"/>
      <c r="H47" s="6"/>
      <c r="I47" s="6"/>
      <c r="J47" s="6"/>
      <c r="K47" s="6"/>
      <c r="L47" s="6"/>
      <c r="M47" s="6"/>
      <c r="N47" s="6"/>
    </row>
    <row r="48" spans="1:14" s="7" customFormat="1">
      <c r="A48" s="119"/>
      <c r="B48" s="113"/>
      <c r="C48" s="71" t="s">
        <v>48</v>
      </c>
      <c r="D48" s="109"/>
      <c r="E48" s="41">
        <v>2</v>
      </c>
      <c r="F48" s="41">
        <v>1</v>
      </c>
      <c r="G48" s="137"/>
      <c r="H48" s="6"/>
      <c r="I48" s="6"/>
      <c r="J48" s="6"/>
      <c r="K48" s="6"/>
      <c r="L48" s="6"/>
      <c r="M48" s="6"/>
      <c r="N48" s="6"/>
    </row>
    <row r="49" spans="1:14" s="7" customFormat="1" ht="33">
      <c r="A49" s="119"/>
      <c r="B49" s="113"/>
      <c r="C49" s="71" t="s">
        <v>36</v>
      </c>
      <c r="D49" s="109"/>
      <c r="E49" s="41">
        <v>2</v>
      </c>
      <c r="F49" s="41">
        <v>1</v>
      </c>
      <c r="G49" s="137"/>
      <c r="H49" s="6"/>
      <c r="I49" s="6"/>
      <c r="J49" s="6"/>
      <c r="K49" s="6"/>
      <c r="L49" s="6"/>
      <c r="M49" s="6"/>
      <c r="N49" s="6"/>
    </row>
    <row r="50" spans="1:14" s="7" customFormat="1">
      <c r="A50" s="119"/>
      <c r="B50" s="113"/>
      <c r="C50" s="71" t="s">
        <v>40</v>
      </c>
      <c r="D50" s="109"/>
      <c r="E50" s="41">
        <v>2</v>
      </c>
      <c r="F50" s="41">
        <v>1</v>
      </c>
      <c r="G50" s="137"/>
      <c r="H50" s="6"/>
      <c r="I50" s="6"/>
      <c r="J50" s="6"/>
      <c r="K50" s="6"/>
      <c r="L50" s="6"/>
      <c r="M50" s="6"/>
      <c r="N50" s="6"/>
    </row>
    <row r="51" spans="1:14" s="7" customFormat="1">
      <c r="A51" s="119"/>
      <c r="B51" s="113"/>
      <c r="C51" s="71" t="s">
        <v>41</v>
      </c>
      <c r="D51" s="109"/>
      <c r="E51" s="41">
        <v>2</v>
      </c>
      <c r="F51" s="41">
        <v>1</v>
      </c>
      <c r="G51" s="137"/>
      <c r="H51" s="6"/>
      <c r="I51" s="6"/>
      <c r="J51" s="6"/>
      <c r="K51" s="6"/>
      <c r="L51" s="6"/>
      <c r="M51" s="6"/>
      <c r="N51" s="6"/>
    </row>
    <row r="52" spans="1:14" s="7" customFormat="1">
      <c r="A52" s="119"/>
      <c r="B52" s="113"/>
      <c r="C52" s="71" t="s">
        <v>42</v>
      </c>
      <c r="D52" s="109"/>
      <c r="E52" s="41">
        <v>2</v>
      </c>
      <c r="F52" s="41">
        <v>1</v>
      </c>
      <c r="G52" s="137"/>
      <c r="H52" s="6"/>
      <c r="I52" s="6"/>
      <c r="J52" s="6"/>
      <c r="K52" s="6"/>
      <c r="L52" s="6"/>
      <c r="M52" s="6"/>
      <c r="N52" s="6"/>
    </row>
    <row r="53" spans="1:14" s="7" customFormat="1">
      <c r="A53" s="119"/>
      <c r="B53" s="113"/>
      <c r="C53" s="71" t="s">
        <v>37</v>
      </c>
      <c r="D53" s="109"/>
      <c r="E53" s="41">
        <v>2</v>
      </c>
      <c r="F53" s="41">
        <v>1</v>
      </c>
      <c r="G53" s="137"/>
      <c r="H53" s="6"/>
      <c r="I53" s="6"/>
      <c r="J53" s="6"/>
      <c r="K53" s="6"/>
      <c r="L53" s="6"/>
      <c r="M53" s="6"/>
      <c r="N53" s="6"/>
    </row>
    <row r="54" spans="1:14" s="7" customFormat="1">
      <c r="A54" s="119"/>
      <c r="B54" s="113"/>
      <c r="C54" s="71" t="s">
        <v>38</v>
      </c>
      <c r="D54" s="109"/>
      <c r="E54" s="41">
        <v>2</v>
      </c>
      <c r="F54" s="41">
        <v>1</v>
      </c>
      <c r="G54" s="137"/>
      <c r="H54" s="6"/>
      <c r="I54" s="6"/>
      <c r="J54" s="6"/>
      <c r="K54" s="6"/>
      <c r="L54" s="6"/>
      <c r="M54" s="6"/>
      <c r="N54" s="6"/>
    </row>
    <row r="55" spans="1:14" s="7" customFormat="1">
      <c r="A55" s="119"/>
      <c r="B55" s="113"/>
      <c r="C55" s="71" t="s">
        <v>39</v>
      </c>
      <c r="D55" s="109"/>
      <c r="E55" s="41">
        <v>2</v>
      </c>
      <c r="F55" s="41">
        <v>1</v>
      </c>
      <c r="G55" s="137"/>
      <c r="H55" s="6"/>
      <c r="I55" s="6"/>
      <c r="J55" s="6"/>
      <c r="K55" s="6"/>
      <c r="L55" s="6"/>
      <c r="M55" s="6"/>
      <c r="N55" s="6"/>
    </row>
    <row r="56" spans="1:14" s="7" customFormat="1">
      <c r="A56" s="119"/>
      <c r="B56" s="113"/>
      <c r="C56" s="71" t="s">
        <v>43</v>
      </c>
      <c r="D56" s="109"/>
      <c r="E56" s="41">
        <v>2</v>
      </c>
      <c r="F56" s="41">
        <v>2</v>
      </c>
      <c r="G56" s="137"/>
      <c r="H56" s="6"/>
      <c r="I56" s="6"/>
      <c r="J56" s="6"/>
      <c r="K56" s="6"/>
      <c r="L56" s="6"/>
      <c r="M56" s="6"/>
      <c r="N56" s="6"/>
    </row>
    <row r="57" spans="1:14" s="7" customFormat="1">
      <c r="A57" s="119"/>
      <c r="B57" s="113"/>
      <c r="C57" s="71" t="s">
        <v>44</v>
      </c>
      <c r="D57" s="109"/>
      <c r="E57" s="41">
        <v>2</v>
      </c>
      <c r="F57" s="41">
        <v>2</v>
      </c>
      <c r="G57" s="137"/>
      <c r="H57" s="6"/>
      <c r="I57" s="6"/>
      <c r="J57" s="6"/>
      <c r="K57" s="6"/>
      <c r="L57" s="6"/>
      <c r="M57" s="6"/>
      <c r="N57" s="6"/>
    </row>
    <row r="58" spans="1:14" s="7" customFormat="1">
      <c r="A58" s="119"/>
      <c r="B58" s="113"/>
      <c r="C58" s="71" t="s">
        <v>34</v>
      </c>
      <c r="D58" s="109"/>
      <c r="E58" s="41">
        <v>2</v>
      </c>
      <c r="F58" s="41">
        <v>4</v>
      </c>
      <c r="G58" s="137"/>
      <c r="H58" s="6"/>
      <c r="I58" s="6"/>
      <c r="J58" s="6"/>
      <c r="K58" s="6"/>
      <c r="L58" s="6"/>
      <c r="M58" s="6"/>
      <c r="N58" s="6"/>
    </row>
    <row r="59" spans="1:14" s="7" customFormat="1">
      <c r="A59" s="119"/>
      <c r="B59" s="113"/>
      <c r="C59" s="71" t="s">
        <v>35</v>
      </c>
      <c r="D59" s="109"/>
      <c r="E59" s="41">
        <v>2</v>
      </c>
      <c r="F59" s="41">
        <v>8</v>
      </c>
      <c r="G59" s="137"/>
      <c r="H59" s="6"/>
      <c r="I59" s="6"/>
      <c r="J59" s="6"/>
      <c r="K59" s="6"/>
      <c r="L59" s="6"/>
      <c r="M59" s="6"/>
      <c r="N59" s="6"/>
    </row>
    <row r="60" spans="1:14" s="7" customFormat="1">
      <c r="A60" s="119"/>
      <c r="B60" s="113" t="s">
        <v>45</v>
      </c>
      <c r="C60" s="71" t="s">
        <v>46</v>
      </c>
      <c r="D60" s="109"/>
      <c r="E60" s="41">
        <v>2</v>
      </c>
      <c r="F60" s="33">
        <v>2</v>
      </c>
      <c r="G60" s="137"/>
      <c r="H60" s="6"/>
      <c r="I60" s="6"/>
      <c r="J60" s="6"/>
      <c r="K60" s="6"/>
      <c r="L60" s="6"/>
      <c r="M60" s="6"/>
      <c r="N60" s="6"/>
    </row>
    <row r="61" spans="1:14" s="7" customFormat="1">
      <c r="A61" s="119"/>
      <c r="B61" s="113"/>
      <c r="C61" s="71" t="s">
        <v>47</v>
      </c>
      <c r="D61" s="110"/>
      <c r="E61" s="41">
        <v>2</v>
      </c>
      <c r="F61" s="33">
        <v>2</v>
      </c>
      <c r="G61" s="138"/>
      <c r="H61" s="6"/>
      <c r="I61" s="6"/>
      <c r="J61" s="6"/>
      <c r="K61" s="6"/>
      <c r="L61" s="6"/>
      <c r="M61" s="6"/>
      <c r="N61" s="6"/>
    </row>
    <row r="62" spans="1:14" s="7" customFormat="1">
      <c r="A62" s="119"/>
      <c r="B62" s="120" t="s">
        <v>27</v>
      </c>
      <c r="C62" s="120"/>
      <c r="D62" s="120"/>
      <c r="E62" s="120"/>
      <c r="F62" s="120"/>
      <c r="G62" s="13">
        <f>SUM(G46:G61)</f>
        <v>0</v>
      </c>
      <c r="H62" s="6"/>
      <c r="I62" s="6"/>
      <c r="J62" s="6"/>
      <c r="K62" s="6"/>
      <c r="L62" s="6"/>
      <c r="M62" s="6"/>
      <c r="N62" s="6"/>
    </row>
    <row r="63" spans="1:14" s="9" customFormat="1" ht="33">
      <c r="A63" s="114" t="s">
        <v>78</v>
      </c>
      <c r="B63" s="55" t="s">
        <v>119</v>
      </c>
      <c r="C63" s="55" t="s">
        <v>130</v>
      </c>
      <c r="D63" s="35"/>
      <c r="E63" s="21">
        <v>1</v>
      </c>
      <c r="F63" s="36">
        <v>14</v>
      </c>
      <c r="G63" s="33">
        <f t="shared" ref="G63:G74" si="3">+D63*E63*F63</f>
        <v>0</v>
      </c>
    </row>
    <row r="64" spans="1:14" s="9" customFormat="1">
      <c r="A64" s="114"/>
      <c r="B64" s="55" t="s">
        <v>120</v>
      </c>
      <c r="C64" s="55" t="s">
        <v>130</v>
      </c>
      <c r="D64" s="35"/>
      <c r="E64" s="21">
        <v>1</v>
      </c>
      <c r="F64" s="36">
        <v>30</v>
      </c>
      <c r="G64" s="33">
        <f t="shared" si="3"/>
        <v>0</v>
      </c>
    </row>
    <row r="65" spans="1:14" s="9" customFormat="1">
      <c r="A65" s="114"/>
      <c r="B65" s="55" t="s">
        <v>124</v>
      </c>
      <c r="C65" s="55" t="s">
        <v>130</v>
      </c>
      <c r="D65" s="35"/>
      <c r="E65" s="21">
        <v>1</v>
      </c>
      <c r="F65" s="36">
        <v>30</v>
      </c>
      <c r="G65" s="33">
        <f t="shared" si="3"/>
        <v>0</v>
      </c>
      <c r="H65" s="8"/>
    </row>
    <row r="66" spans="1:14" s="9" customFormat="1">
      <c r="A66" s="114"/>
      <c r="B66" s="55" t="s">
        <v>135</v>
      </c>
      <c r="C66" s="55" t="s">
        <v>136</v>
      </c>
      <c r="D66" s="35"/>
      <c r="E66" s="21">
        <v>1</v>
      </c>
      <c r="F66" s="36">
        <v>4</v>
      </c>
      <c r="G66" s="33">
        <f t="shared" si="3"/>
        <v>0</v>
      </c>
    </row>
    <row r="67" spans="1:14" s="9" customFormat="1">
      <c r="A67" s="114"/>
      <c r="B67" s="55" t="s">
        <v>123</v>
      </c>
      <c r="C67" s="55"/>
      <c r="D67" s="35"/>
      <c r="E67" s="21">
        <v>1</v>
      </c>
      <c r="F67" s="36">
        <v>1</v>
      </c>
      <c r="G67" s="33">
        <f t="shared" si="3"/>
        <v>0</v>
      </c>
      <c r="H67" s="8"/>
    </row>
    <row r="68" spans="1:14" s="9" customFormat="1">
      <c r="A68" s="114"/>
      <c r="B68" s="55" t="s">
        <v>134</v>
      </c>
      <c r="C68" s="55" t="s">
        <v>131</v>
      </c>
      <c r="D68" s="35"/>
      <c r="E68" s="21">
        <v>1</v>
      </c>
      <c r="F68" s="36">
        <v>40</v>
      </c>
      <c r="G68" s="33">
        <f t="shared" si="3"/>
        <v>0</v>
      </c>
      <c r="H68" s="8"/>
    </row>
    <row r="69" spans="1:14" s="9" customFormat="1" ht="33">
      <c r="A69" s="114"/>
      <c r="B69" s="55" t="s">
        <v>121</v>
      </c>
      <c r="C69" s="55" t="s">
        <v>11</v>
      </c>
      <c r="D69" s="35"/>
      <c r="E69" s="21">
        <v>4</v>
      </c>
      <c r="F69" s="36">
        <v>12</v>
      </c>
      <c r="G69" s="33">
        <f t="shared" si="3"/>
        <v>0</v>
      </c>
      <c r="H69" s="8"/>
    </row>
    <row r="70" spans="1:14" s="9" customFormat="1" ht="33">
      <c r="A70" s="114"/>
      <c r="B70" s="55" t="s">
        <v>122</v>
      </c>
      <c r="C70" s="55" t="s">
        <v>11</v>
      </c>
      <c r="D70" s="35"/>
      <c r="E70" s="21">
        <v>4</v>
      </c>
      <c r="F70" s="36">
        <v>8</v>
      </c>
      <c r="G70" s="33">
        <f t="shared" si="3"/>
        <v>0</v>
      </c>
      <c r="H70" s="8"/>
    </row>
    <row r="71" spans="1:14" s="9" customFormat="1">
      <c r="A71" s="114"/>
      <c r="B71" s="55" t="s">
        <v>125</v>
      </c>
      <c r="C71" s="55" t="s">
        <v>130</v>
      </c>
      <c r="D71" s="35"/>
      <c r="E71" s="21">
        <v>1</v>
      </c>
      <c r="F71" s="36">
        <v>16</v>
      </c>
      <c r="G71" s="33">
        <f t="shared" si="3"/>
        <v>0</v>
      </c>
      <c r="H71" s="8"/>
    </row>
    <row r="72" spans="1:14" s="9" customFormat="1">
      <c r="A72" s="114"/>
      <c r="B72" s="46" t="s">
        <v>81</v>
      </c>
      <c r="C72" s="47" t="s">
        <v>80</v>
      </c>
      <c r="D72" s="35"/>
      <c r="E72" s="21">
        <v>1</v>
      </c>
      <c r="F72" s="36">
        <v>1</v>
      </c>
      <c r="G72" s="33">
        <f t="shared" si="3"/>
        <v>0</v>
      </c>
      <c r="H72" s="8"/>
    </row>
    <row r="73" spans="1:14" s="9" customFormat="1">
      <c r="A73" s="114"/>
      <c r="B73" s="74" t="s">
        <v>82</v>
      </c>
      <c r="C73" s="55" t="s">
        <v>30</v>
      </c>
      <c r="D73" s="35"/>
      <c r="E73" s="21">
        <v>1</v>
      </c>
      <c r="F73" s="36">
        <v>5</v>
      </c>
      <c r="G73" s="33">
        <f t="shared" si="3"/>
        <v>0</v>
      </c>
      <c r="H73" s="8"/>
    </row>
    <row r="74" spans="1:14" s="9" customFormat="1">
      <c r="A74" s="114"/>
      <c r="B74" s="55" t="s">
        <v>94</v>
      </c>
      <c r="C74" s="55"/>
      <c r="D74" s="35"/>
      <c r="E74" s="21">
        <v>2</v>
      </c>
      <c r="F74" s="36">
        <v>35</v>
      </c>
      <c r="G74" s="33">
        <f t="shared" si="3"/>
        <v>0</v>
      </c>
      <c r="H74" s="8"/>
    </row>
    <row r="75" spans="1:14" s="7" customFormat="1">
      <c r="A75" s="114"/>
      <c r="B75" s="120" t="s">
        <v>27</v>
      </c>
      <c r="C75" s="120"/>
      <c r="D75" s="120"/>
      <c r="E75" s="120"/>
      <c r="F75" s="120"/>
      <c r="G75" s="13">
        <f>SUM(G63:G74)</f>
        <v>0</v>
      </c>
      <c r="H75" s="6"/>
      <c r="I75" s="6"/>
      <c r="J75" s="6"/>
      <c r="K75" s="6"/>
      <c r="L75" s="6"/>
      <c r="M75" s="6"/>
      <c r="N75" s="6"/>
    </row>
    <row r="76" spans="1:14" s="7" customFormat="1">
      <c r="A76" s="114" t="s">
        <v>50</v>
      </c>
      <c r="B76" s="75" t="s">
        <v>18</v>
      </c>
      <c r="C76" s="75" t="s">
        <v>108</v>
      </c>
      <c r="D76" s="31"/>
      <c r="E76" s="63">
        <v>1</v>
      </c>
      <c r="F76" s="35">
        <v>3</v>
      </c>
      <c r="G76" s="30">
        <f>D76*E76*F76</f>
        <v>0</v>
      </c>
      <c r="H76" s="6"/>
      <c r="I76" s="6"/>
      <c r="J76" s="6"/>
      <c r="K76" s="6"/>
      <c r="L76" s="6"/>
      <c r="M76" s="6"/>
      <c r="N76" s="6"/>
    </row>
    <row r="77" spans="1:14" s="7" customFormat="1">
      <c r="A77" s="114"/>
      <c r="B77" s="75" t="s">
        <v>19</v>
      </c>
      <c r="C77" s="75" t="s">
        <v>20</v>
      </c>
      <c r="D77" s="31"/>
      <c r="E77" s="62">
        <v>1</v>
      </c>
      <c r="F77" s="31">
        <v>50</v>
      </c>
      <c r="G77" s="30">
        <f t="shared" ref="G77:G97" si="4">D77*E77*F77</f>
        <v>0</v>
      </c>
      <c r="H77" s="6"/>
      <c r="I77" s="6"/>
      <c r="J77" s="6"/>
      <c r="K77" s="6"/>
      <c r="L77" s="6"/>
      <c r="M77" s="6"/>
      <c r="N77" s="6"/>
    </row>
    <row r="78" spans="1:14" s="7" customFormat="1">
      <c r="A78" s="114"/>
      <c r="B78" s="75" t="s">
        <v>21</v>
      </c>
      <c r="C78" s="75" t="s">
        <v>22</v>
      </c>
      <c r="D78" s="31"/>
      <c r="E78" s="62">
        <v>1</v>
      </c>
      <c r="F78" s="31">
        <v>100</v>
      </c>
      <c r="G78" s="30">
        <f t="shared" si="4"/>
        <v>0</v>
      </c>
      <c r="H78" s="6"/>
      <c r="I78" s="6"/>
      <c r="J78" s="6"/>
      <c r="K78" s="6"/>
      <c r="L78" s="6"/>
      <c r="M78" s="6"/>
      <c r="N78" s="6"/>
    </row>
    <row r="79" spans="1:14" s="7" customFormat="1">
      <c r="A79" s="114"/>
      <c r="B79" s="75" t="s">
        <v>23</v>
      </c>
      <c r="C79" s="75" t="s">
        <v>148</v>
      </c>
      <c r="D79" s="31"/>
      <c r="E79" s="62">
        <v>1</v>
      </c>
      <c r="F79" s="31">
        <v>1520</v>
      </c>
      <c r="G79" s="30">
        <f t="shared" si="4"/>
        <v>0</v>
      </c>
      <c r="H79" s="6"/>
      <c r="I79" s="6"/>
      <c r="J79" s="6"/>
      <c r="K79" s="6"/>
      <c r="L79" s="6"/>
      <c r="M79" s="6"/>
      <c r="N79" s="6"/>
    </row>
    <row r="80" spans="1:14" s="7" customFormat="1">
      <c r="A80" s="114"/>
      <c r="B80" s="75" t="s">
        <v>24</v>
      </c>
      <c r="C80" s="75" t="s">
        <v>95</v>
      </c>
      <c r="D80" s="31"/>
      <c r="E80" s="62">
        <v>1</v>
      </c>
      <c r="F80" s="31">
        <v>22</v>
      </c>
      <c r="G80" s="30">
        <f t="shared" si="4"/>
        <v>0</v>
      </c>
      <c r="H80" s="6"/>
      <c r="I80" s="6"/>
      <c r="J80" s="6"/>
      <c r="K80" s="6"/>
      <c r="L80" s="6"/>
      <c r="M80" s="6"/>
      <c r="N80" s="6"/>
    </row>
    <row r="81" spans="1:14" s="7" customFormat="1">
      <c r="A81" s="114"/>
      <c r="B81" s="75" t="s">
        <v>52</v>
      </c>
      <c r="C81" s="75" t="s">
        <v>149</v>
      </c>
      <c r="D81" s="31"/>
      <c r="E81" s="63">
        <v>1</v>
      </c>
      <c r="F81" s="31">
        <v>1520</v>
      </c>
      <c r="G81" s="30">
        <f t="shared" si="4"/>
        <v>0</v>
      </c>
      <c r="H81" s="6"/>
      <c r="I81" s="6"/>
      <c r="J81" s="6"/>
      <c r="K81" s="6"/>
      <c r="L81" s="6"/>
      <c r="M81" s="6"/>
      <c r="N81" s="6"/>
    </row>
    <row r="82" spans="1:14" s="7" customFormat="1">
      <c r="A82" s="114"/>
      <c r="B82" s="40" t="s">
        <v>83</v>
      </c>
      <c r="C82" s="75"/>
      <c r="D82" s="31"/>
      <c r="E82" s="21">
        <v>1</v>
      </c>
      <c r="F82" s="35">
        <v>1470</v>
      </c>
      <c r="G82" s="30">
        <f t="shared" si="4"/>
        <v>0</v>
      </c>
      <c r="H82" s="6"/>
      <c r="I82" s="6"/>
      <c r="J82" s="6"/>
      <c r="K82" s="6"/>
      <c r="L82" s="6"/>
      <c r="M82" s="6"/>
      <c r="N82" s="6"/>
    </row>
    <row r="83" spans="1:14" s="7" customFormat="1">
      <c r="A83" s="114"/>
      <c r="B83" s="75" t="s">
        <v>84</v>
      </c>
      <c r="C83" s="75"/>
      <c r="D83" s="16"/>
      <c r="E83" s="62">
        <v>1</v>
      </c>
      <c r="F83" s="32">
        <v>50</v>
      </c>
      <c r="G83" s="30">
        <f t="shared" si="4"/>
        <v>0</v>
      </c>
      <c r="H83" s="6"/>
      <c r="I83" s="6"/>
      <c r="J83" s="6"/>
      <c r="K83" s="6"/>
      <c r="L83" s="6"/>
      <c r="M83" s="6"/>
      <c r="N83" s="6"/>
    </row>
    <row r="84" spans="1:14" s="7" customFormat="1">
      <c r="A84" s="114"/>
      <c r="B84" s="55" t="s">
        <v>85</v>
      </c>
      <c r="C84" s="12"/>
      <c r="D84" s="35"/>
      <c r="E84" s="21">
        <v>1</v>
      </c>
      <c r="F84" s="36">
        <v>1520</v>
      </c>
      <c r="G84" s="30">
        <f t="shared" si="4"/>
        <v>0</v>
      </c>
      <c r="H84" s="6"/>
      <c r="I84" s="6"/>
      <c r="J84" s="6"/>
      <c r="K84" s="6"/>
      <c r="L84" s="6"/>
      <c r="M84" s="6"/>
      <c r="N84" s="6"/>
    </row>
    <row r="85" spans="1:14" s="7" customFormat="1">
      <c r="A85" s="114"/>
      <c r="B85" s="55" t="s">
        <v>109</v>
      </c>
      <c r="C85" s="12"/>
      <c r="D85" s="35"/>
      <c r="E85" s="21">
        <v>1</v>
      </c>
      <c r="F85" s="36">
        <v>1520</v>
      </c>
      <c r="G85" s="30">
        <f t="shared" si="4"/>
        <v>0</v>
      </c>
      <c r="H85" s="6"/>
      <c r="I85" s="6"/>
      <c r="J85" s="6"/>
      <c r="K85" s="6"/>
      <c r="L85" s="6"/>
      <c r="M85" s="6"/>
      <c r="N85" s="6"/>
    </row>
    <row r="86" spans="1:14" s="7" customFormat="1">
      <c r="A86" s="114"/>
      <c r="B86" s="55" t="s">
        <v>86</v>
      </c>
      <c r="C86" s="12"/>
      <c r="D86" s="35"/>
      <c r="E86" s="21">
        <v>1</v>
      </c>
      <c r="F86" s="36">
        <v>50</v>
      </c>
      <c r="G86" s="30">
        <f t="shared" si="4"/>
        <v>0</v>
      </c>
      <c r="H86" s="6"/>
      <c r="I86" s="6"/>
      <c r="J86" s="6"/>
      <c r="K86" s="6"/>
      <c r="L86" s="6"/>
      <c r="M86" s="6"/>
      <c r="N86" s="6"/>
    </row>
    <row r="87" spans="1:14" s="7" customFormat="1">
      <c r="A87" s="114"/>
      <c r="B87" s="14" t="s">
        <v>72</v>
      </c>
      <c r="C87" s="73" t="s">
        <v>73</v>
      </c>
      <c r="D87" s="35"/>
      <c r="E87" s="61">
        <v>1</v>
      </c>
      <c r="F87" s="29">
        <v>4</v>
      </c>
      <c r="G87" s="30">
        <f t="shared" si="4"/>
        <v>0</v>
      </c>
      <c r="H87" s="6"/>
      <c r="I87" s="6"/>
      <c r="J87" s="6"/>
      <c r="K87" s="6"/>
      <c r="L87" s="6"/>
      <c r="M87" s="6"/>
      <c r="N87" s="6"/>
    </row>
    <row r="88" spans="1:14" s="7" customFormat="1">
      <c r="A88" s="114"/>
      <c r="B88" s="14" t="s">
        <v>87</v>
      </c>
      <c r="C88" s="73"/>
      <c r="D88" s="28"/>
      <c r="E88" s="61">
        <v>1</v>
      </c>
      <c r="F88" s="29">
        <v>13</v>
      </c>
      <c r="G88" s="30">
        <f t="shared" si="4"/>
        <v>0</v>
      </c>
      <c r="H88" s="6"/>
      <c r="I88" s="6"/>
      <c r="J88" s="6"/>
      <c r="K88" s="6"/>
      <c r="L88" s="6"/>
      <c r="M88" s="6"/>
      <c r="N88" s="6"/>
    </row>
    <row r="89" spans="1:14" s="7" customFormat="1">
      <c r="A89" s="114"/>
      <c r="B89" s="14" t="s">
        <v>74</v>
      </c>
      <c r="C89" s="73" t="s">
        <v>88</v>
      </c>
      <c r="D89" s="28"/>
      <c r="E89" s="61">
        <v>1</v>
      </c>
      <c r="F89" s="29">
        <v>1520</v>
      </c>
      <c r="G89" s="30">
        <f t="shared" si="4"/>
        <v>0</v>
      </c>
      <c r="H89" s="6"/>
      <c r="I89" s="6"/>
      <c r="J89" s="6"/>
      <c r="K89" s="6"/>
      <c r="L89" s="6"/>
      <c r="M89" s="6"/>
      <c r="N89" s="6"/>
    </row>
    <row r="90" spans="1:14" s="7" customFormat="1">
      <c r="A90" s="114"/>
      <c r="B90" s="14" t="s">
        <v>89</v>
      </c>
      <c r="C90" s="73"/>
      <c r="D90" s="28"/>
      <c r="E90" s="61">
        <v>1</v>
      </c>
      <c r="F90" s="29">
        <v>1520</v>
      </c>
      <c r="G90" s="30">
        <f t="shared" si="4"/>
        <v>0</v>
      </c>
      <c r="H90" s="6"/>
      <c r="I90" s="6"/>
      <c r="J90" s="6"/>
      <c r="K90" s="6"/>
      <c r="L90" s="6"/>
      <c r="M90" s="6"/>
      <c r="N90" s="6"/>
    </row>
    <row r="91" spans="1:14" s="7" customFormat="1">
      <c r="A91" s="114"/>
      <c r="B91" s="14" t="s">
        <v>75</v>
      </c>
      <c r="C91" s="73"/>
      <c r="D91" s="28"/>
      <c r="E91" s="61">
        <v>1</v>
      </c>
      <c r="F91" s="29">
        <v>200</v>
      </c>
      <c r="G91" s="30">
        <f t="shared" si="4"/>
        <v>0</v>
      </c>
      <c r="H91" s="6"/>
      <c r="I91" s="6"/>
      <c r="J91" s="6"/>
      <c r="K91" s="6"/>
      <c r="L91" s="6"/>
      <c r="M91" s="6"/>
      <c r="N91" s="6"/>
    </row>
    <row r="92" spans="1:14" s="7" customFormat="1">
      <c r="A92" s="114"/>
      <c r="B92" s="14" t="s">
        <v>111</v>
      </c>
      <c r="C92" s="73"/>
      <c r="D92" s="28"/>
      <c r="E92" s="61">
        <v>1</v>
      </c>
      <c r="F92" s="29">
        <v>1</v>
      </c>
      <c r="G92" s="30">
        <f t="shared" si="4"/>
        <v>0</v>
      </c>
      <c r="H92" s="6"/>
      <c r="I92" s="6"/>
      <c r="J92" s="6"/>
      <c r="K92" s="6"/>
      <c r="L92" s="6"/>
      <c r="M92" s="6"/>
      <c r="N92" s="6"/>
    </row>
    <row r="93" spans="1:14" s="7" customFormat="1">
      <c r="A93" s="114"/>
      <c r="B93" s="14" t="s">
        <v>110</v>
      </c>
      <c r="C93" s="73"/>
      <c r="D93" s="28"/>
      <c r="E93" s="61">
        <v>1</v>
      </c>
      <c r="F93" s="29">
        <v>122</v>
      </c>
      <c r="G93" s="30">
        <f t="shared" si="4"/>
        <v>0</v>
      </c>
      <c r="H93" s="6"/>
      <c r="I93" s="6"/>
      <c r="J93" s="6"/>
      <c r="K93" s="6"/>
      <c r="L93" s="6"/>
      <c r="M93" s="6"/>
      <c r="N93" s="6"/>
    </row>
    <row r="94" spans="1:14" s="7" customFormat="1">
      <c r="A94" s="114"/>
      <c r="B94" s="14" t="s">
        <v>90</v>
      </c>
      <c r="C94" s="73"/>
      <c r="D94" s="28"/>
      <c r="E94" s="61">
        <v>1</v>
      </c>
      <c r="F94" s="29">
        <v>1520</v>
      </c>
      <c r="G94" s="30">
        <f t="shared" si="4"/>
        <v>0</v>
      </c>
      <c r="H94" s="6"/>
      <c r="I94" s="6"/>
      <c r="J94" s="6"/>
      <c r="K94" s="6"/>
      <c r="L94" s="6"/>
      <c r="M94" s="6"/>
      <c r="N94" s="6"/>
    </row>
    <row r="95" spans="1:14" s="7" customFormat="1">
      <c r="A95" s="114"/>
      <c r="B95" s="14" t="s">
        <v>113</v>
      </c>
      <c r="C95" s="73"/>
      <c r="D95" s="28"/>
      <c r="E95" s="61">
        <v>1</v>
      </c>
      <c r="F95" s="29">
        <v>35</v>
      </c>
      <c r="G95" s="30">
        <f t="shared" si="4"/>
        <v>0</v>
      </c>
      <c r="H95" s="6"/>
      <c r="I95" s="6"/>
      <c r="J95" s="6"/>
      <c r="K95" s="6"/>
      <c r="L95" s="6"/>
      <c r="M95" s="6"/>
      <c r="N95" s="6"/>
    </row>
    <row r="96" spans="1:14" s="7" customFormat="1">
      <c r="A96" s="114"/>
      <c r="B96" s="14" t="s">
        <v>112</v>
      </c>
      <c r="C96" s="73"/>
      <c r="D96" s="28"/>
      <c r="E96" s="61">
        <v>1</v>
      </c>
      <c r="F96" s="29">
        <v>1520</v>
      </c>
      <c r="G96" s="30">
        <f t="shared" si="4"/>
        <v>0</v>
      </c>
      <c r="H96" s="6"/>
      <c r="I96" s="6"/>
      <c r="J96" s="6"/>
      <c r="K96" s="6"/>
      <c r="L96" s="6"/>
      <c r="M96" s="6"/>
      <c r="N96" s="6"/>
    </row>
    <row r="97" spans="1:14" s="7" customFormat="1">
      <c r="A97" s="114"/>
      <c r="B97" s="14" t="s">
        <v>151</v>
      </c>
      <c r="C97" s="73"/>
      <c r="D97" s="28"/>
      <c r="E97" s="61">
        <v>2</v>
      </c>
      <c r="F97" s="22">
        <v>1520</v>
      </c>
      <c r="G97" s="30">
        <f t="shared" si="4"/>
        <v>0</v>
      </c>
      <c r="H97" s="6"/>
      <c r="I97" s="6"/>
      <c r="J97" s="6"/>
      <c r="K97" s="6"/>
      <c r="L97" s="6"/>
      <c r="M97" s="6"/>
      <c r="N97" s="6"/>
    </row>
    <row r="98" spans="1:14" s="7" customFormat="1">
      <c r="A98" s="114"/>
      <c r="B98" s="120" t="s">
        <v>27</v>
      </c>
      <c r="C98" s="120"/>
      <c r="D98" s="120"/>
      <c r="E98" s="120"/>
      <c r="F98" s="120"/>
      <c r="G98" s="13">
        <f>SUM(G76:G97)</f>
        <v>0</v>
      </c>
      <c r="H98" s="6"/>
      <c r="I98" s="6"/>
      <c r="J98" s="6"/>
      <c r="K98" s="6"/>
      <c r="L98" s="6"/>
      <c r="M98" s="6"/>
      <c r="N98" s="6"/>
    </row>
    <row r="99" spans="1:14" s="7" customFormat="1" ht="33">
      <c r="A99" s="114" t="s">
        <v>15</v>
      </c>
      <c r="B99" s="40" t="s">
        <v>16</v>
      </c>
      <c r="C99" s="20" t="s">
        <v>150</v>
      </c>
      <c r="D99" s="21"/>
      <c r="E99" s="25">
        <v>1</v>
      </c>
      <c r="F99" s="22">
        <v>1</v>
      </c>
      <c r="G99" s="30">
        <f>D99*E99*F99</f>
        <v>0</v>
      </c>
      <c r="H99" s="6"/>
      <c r="I99" s="6"/>
      <c r="J99" s="6"/>
      <c r="K99" s="6"/>
      <c r="L99" s="6"/>
      <c r="M99" s="6"/>
      <c r="N99" s="6"/>
    </row>
    <row r="100" spans="1:14" s="7" customFormat="1">
      <c r="A100" s="114"/>
      <c r="B100" s="23" t="s">
        <v>3</v>
      </c>
      <c r="C100" s="24" t="s">
        <v>152</v>
      </c>
      <c r="D100" s="25"/>
      <c r="E100" s="25">
        <v>1</v>
      </c>
      <c r="F100" s="22">
        <v>1520</v>
      </c>
      <c r="G100" s="30">
        <f t="shared" ref="G100:G102" si="5">D100*E100*F100</f>
        <v>0</v>
      </c>
      <c r="H100" s="6"/>
      <c r="I100" s="6"/>
      <c r="J100" s="6"/>
      <c r="K100" s="6"/>
      <c r="L100" s="6"/>
      <c r="M100" s="6"/>
      <c r="N100" s="6"/>
    </row>
    <row r="101" spans="1:14" s="7" customFormat="1">
      <c r="A101" s="114"/>
      <c r="B101" s="23" t="s">
        <v>6</v>
      </c>
      <c r="C101" s="26" t="s">
        <v>153</v>
      </c>
      <c r="D101" s="21"/>
      <c r="E101" s="25">
        <v>20</v>
      </c>
      <c r="F101" s="22">
        <v>1520</v>
      </c>
      <c r="G101" s="30">
        <f t="shared" si="5"/>
        <v>0</v>
      </c>
      <c r="H101" s="6"/>
      <c r="I101" s="6"/>
      <c r="J101" s="6"/>
      <c r="K101" s="6"/>
      <c r="L101" s="6"/>
      <c r="M101" s="6"/>
      <c r="N101" s="6"/>
    </row>
    <row r="102" spans="1:14" s="7" customFormat="1">
      <c r="A102" s="114"/>
      <c r="B102" s="23" t="s">
        <v>7</v>
      </c>
      <c r="C102" s="26" t="s">
        <v>17</v>
      </c>
      <c r="D102" s="21"/>
      <c r="E102" s="25">
        <v>6</v>
      </c>
      <c r="F102" s="22">
        <v>15</v>
      </c>
      <c r="G102" s="30">
        <f t="shared" si="5"/>
        <v>0</v>
      </c>
      <c r="H102" s="6"/>
      <c r="I102" s="6"/>
      <c r="J102" s="6"/>
      <c r="K102" s="6"/>
      <c r="L102" s="6"/>
      <c r="M102" s="6"/>
      <c r="N102" s="6"/>
    </row>
    <row r="103" spans="1:14" s="7" customFormat="1">
      <c r="A103" s="114"/>
      <c r="B103" s="120" t="s">
        <v>27</v>
      </c>
      <c r="C103" s="120"/>
      <c r="D103" s="120"/>
      <c r="E103" s="120"/>
      <c r="F103" s="120"/>
      <c r="G103" s="13">
        <f>SUM(G99:G102)</f>
        <v>0</v>
      </c>
      <c r="H103" s="6"/>
      <c r="I103" s="6"/>
      <c r="J103" s="6"/>
      <c r="K103" s="6"/>
      <c r="L103" s="6"/>
      <c r="M103" s="6"/>
      <c r="N103" s="6"/>
    </row>
    <row r="104" spans="1:14" s="10" customFormat="1">
      <c r="A104" s="125" t="s">
        <v>4</v>
      </c>
      <c r="B104" s="126" t="s">
        <v>51</v>
      </c>
      <c r="C104" s="19" t="s">
        <v>91</v>
      </c>
      <c r="D104" s="35"/>
      <c r="E104" s="62">
        <v>3</v>
      </c>
      <c r="F104" s="36">
        <v>20</v>
      </c>
      <c r="G104" s="30">
        <f>+D104*E104*F104</f>
        <v>0</v>
      </c>
    </row>
    <row r="105" spans="1:14" s="10" customFormat="1">
      <c r="A105" s="125"/>
      <c r="B105" s="126"/>
      <c r="C105" s="19" t="s">
        <v>92</v>
      </c>
      <c r="D105" s="35"/>
      <c r="E105" s="62">
        <v>2</v>
      </c>
      <c r="F105" s="36">
        <v>10</v>
      </c>
      <c r="G105" s="30">
        <f t="shared" ref="G105:G113" si="6">+D105*E105*F105</f>
        <v>0</v>
      </c>
    </row>
    <row r="106" spans="1:14" s="10" customFormat="1">
      <c r="A106" s="125"/>
      <c r="B106" s="126"/>
      <c r="C106" s="19" t="s">
        <v>26</v>
      </c>
      <c r="D106" s="35"/>
      <c r="E106" s="62">
        <v>3</v>
      </c>
      <c r="F106" s="36">
        <v>20</v>
      </c>
      <c r="G106" s="30">
        <f t="shared" si="6"/>
        <v>0</v>
      </c>
    </row>
    <row r="107" spans="1:14" s="10" customFormat="1">
      <c r="A107" s="125"/>
      <c r="B107" s="126"/>
      <c r="C107" s="34" t="s">
        <v>25</v>
      </c>
      <c r="D107" s="35"/>
      <c r="E107" s="63">
        <v>1</v>
      </c>
      <c r="F107" s="36">
        <v>20</v>
      </c>
      <c r="G107" s="30">
        <f t="shared" si="6"/>
        <v>0</v>
      </c>
    </row>
    <row r="108" spans="1:14" s="10" customFormat="1" ht="33">
      <c r="A108" s="125"/>
      <c r="B108" s="17" t="s">
        <v>12</v>
      </c>
      <c r="C108" s="18" t="s">
        <v>13</v>
      </c>
      <c r="D108" s="35"/>
      <c r="E108" s="62">
        <v>2</v>
      </c>
      <c r="F108" s="36">
        <v>40</v>
      </c>
      <c r="G108" s="30">
        <f t="shared" si="6"/>
        <v>0</v>
      </c>
    </row>
    <row r="109" spans="1:14" s="10" customFormat="1" ht="49.5">
      <c r="A109" s="125"/>
      <c r="B109" s="17" t="s">
        <v>5</v>
      </c>
      <c r="C109" s="18" t="s">
        <v>14</v>
      </c>
      <c r="D109" s="31"/>
      <c r="E109" s="63">
        <v>2</v>
      </c>
      <c r="F109" s="36">
        <v>100</v>
      </c>
      <c r="G109" s="30">
        <f t="shared" si="6"/>
        <v>0</v>
      </c>
    </row>
    <row r="110" spans="1:14" s="10" customFormat="1">
      <c r="A110" s="125"/>
      <c r="B110" s="75" t="s">
        <v>93</v>
      </c>
      <c r="C110" s="45"/>
      <c r="D110" s="35"/>
      <c r="E110" s="63">
        <v>1</v>
      </c>
      <c r="F110" s="36">
        <v>35</v>
      </c>
      <c r="G110" s="30">
        <f t="shared" si="6"/>
        <v>0</v>
      </c>
    </row>
    <row r="111" spans="1:14" s="7" customFormat="1">
      <c r="A111" s="125"/>
      <c r="B111" s="120" t="s">
        <v>27</v>
      </c>
      <c r="C111" s="120"/>
      <c r="D111" s="120"/>
      <c r="E111" s="120"/>
      <c r="F111" s="120"/>
      <c r="G111" s="13">
        <f>0+SUM(G104:G110)</f>
        <v>0</v>
      </c>
      <c r="H111" s="6"/>
      <c r="I111" s="10"/>
      <c r="J111" s="6"/>
      <c r="K111" s="10"/>
      <c r="L111" s="10"/>
      <c r="M111" s="10"/>
      <c r="N111" s="10"/>
    </row>
    <row r="112" spans="1:14" s="54" customFormat="1">
      <c r="A112" s="127" t="s">
        <v>127</v>
      </c>
      <c r="B112" s="46" t="s">
        <v>76</v>
      </c>
      <c r="C112" s="47"/>
      <c r="D112" s="56"/>
      <c r="E112" s="64">
        <v>1</v>
      </c>
      <c r="F112" s="48">
        <v>1</v>
      </c>
      <c r="G112" s="33">
        <f t="shared" si="6"/>
        <v>0</v>
      </c>
      <c r="I112" s="10"/>
      <c r="K112" s="10"/>
      <c r="L112" s="10"/>
      <c r="M112" s="10"/>
      <c r="N112" s="10"/>
    </row>
    <row r="113" spans="1:14" s="54" customFormat="1">
      <c r="A113" s="128"/>
      <c r="B113" s="46" t="s">
        <v>128</v>
      </c>
      <c r="C113" s="47" t="s">
        <v>137</v>
      </c>
      <c r="D113" s="56"/>
      <c r="E113" s="64">
        <v>1</v>
      </c>
      <c r="F113" s="48">
        <v>1</v>
      </c>
      <c r="G113" s="33">
        <f t="shared" si="6"/>
        <v>0</v>
      </c>
      <c r="I113" s="10"/>
      <c r="K113" s="10"/>
      <c r="L113" s="10"/>
      <c r="M113" s="10"/>
      <c r="N113" s="10"/>
    </row>
    <row r="114" spans="1:14" s="7" customFormat="1">
      <c r="A114" s="42"/>
      <c r="B114" s="120" t="s">
        <v>27</v>
      </c>
      <c r="C114" s="120"/>
      <c r="D114" s="120"/>
      <c r="E114" s="120"/>
      <c r="F114" s="120"/>
      <c r="G114" s="13">
        <f>SUM(G112:G113)</f>
        <v>0</v>
      </c>
      <c r="H114" s="6"/>
      <c r="I114" s="10"/>
      <c r="J114" s="6"/>
      <c r="K114" s="10"/>
      <c r="L114" s="10"/>
      <c r="M114" s="10"/>
      <c r="N114" s="10"/>
    </row>
    <row r="115" spans="1:14" s="11" customFormat="1">
      <c r="A115" s="123" t="s">
        <v>28</v>
      </c>
      <c r="B115" s="123"/>
      <c r="C115" s="123"/>
      <c r="D115" s="123"/>
      <c r="E115" s="123"/>
      <c r="F115" s="123"/>
      <c r="G115" s="37">
        <f>G13+G23+G45+G62+G75+G111+G103+G98+G114</f>
        <v>0</v>
      </c>
      <c r="H115" s="6"/>
      <c r="I115" s="10"/>
      <c r="J115" s="6"/>
      <c r="K115" s="10"/>
      <c r="L115" s="10"/>
      <c r="M115" s="10"/>
      <c r="N115" s="10"/>
    </row>
    <row r="116" spans="1:14" s="11" customFormat="1">
      <c r="A116" s="123" t="s">
        <v>31</v>
      </c>
      <c r="B116" s="123"/>
      <c r="C116" s="123"/>
      <c r="D116" s="123"/>
      <c r="E116" s="123"/>
      <c r="F116" s="123"/>
      <c r="G116" s="38">
        <f>G115*0.1</f>
        <v>0</v>
      </c>
      <c r="H116" s="6"/>
      <c r="I116" s="10"/>
      <c r="J116" s="6"/>
      <c r="K116" s="10"/>
      <c r="L116" s="10"/>
      <c r="M116" s="10"/>
      <c r="N116" s="10"/>
    </row>
    <row r="117" spans="1:14" s="11" customFormat="1">
      <c r="A117" s="124" t="s">
        <v>29</v>
      </c>
      <c r="B117" s="124"/>
      <c r="C117" s="124"/>
      <c r="D117" s="124"/>
      <c r="E117" s="124"/>
      <c r="F117" s="124"/>
      <c r="G117" s="27">
        <f>SUM(G115:G116)</f>
        <v>0</v>
      </c>
      <c r="H117" s="6"/>
      <c r="I117" s="6"/>
      <c r="J117" s="6"/>
      <c r="K117" s="6"/>
      <c r="L117" s="6"/>
      <c r="M117" s="6"/>
      <c r="N117" s="6"/>
    </row>
  </sheetData>
  <mergeCells count="39">
    <mergeCell ref="A116:F116"/>
    <mergeCell ref="A117:F117"/>
    <mergeCell ref="A104:A111"/>
    <mergeCell ref="B104:B107"/>
    <mergeCell ref="B111:F111"/>
    <mergeCell ref="A112:A113"/>
    <mergeCell ref="B114:F114"/>
    <mergeCell ref="A115:F115"/>
    <mergeCell ref="A63:A75"/>
    <mergeCell ref="B75:F75"/>
    <mergeCell ref="A76:A98"/>
    <mergeCell ref="B98:F98"/>
    <mergeCell ref="A99:A103"/>
    <mergeCell ref="B103:F103"/>
    <mergeCell ref="A46:A62"/>
    <mergeCell ref="B46:B59"/>
    <mergeCell ref="D46:D61"/>
    <mergeCell ref="G46:G61"/>
    <mergeCell ref="B60:B61"/>
    <mergeCell ref="B62:F62"/>
    <mergeCell ref="A24:A45"/>
    <mergeCell ref="B24:B27"/>
    <mergeCell ref="B28:B35"/>
    <mergeCell ref="B36:B41"/>
    <mergeCell ref="B42:B44"/>
    <mergeCell ref="B45:F45"/>
    <mergeCell ref="A1:G2"/>
    <mergeCell ref="A3:G3"/>
    <mergeCell ref="A4:B4"/>
    <mergeCell ref="A5:A13"/>
    <mergeCell ref="B5:B8"/>
    <mergeCell ref="J8:J17"/>
    <mergeCell ref="B9:B10"/>
    <mergeCell ref="B11:B12"/>
    <mergeCell ref="B13:F13"/>
    <mergeCell ref="A14:A23"/>
    <mergeCell ref="B15:B16"/>
    <mergeCell ref="B17:B21"/>
    <mergeCell ref="B23:F2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凯迪拉克</vt:lpstr>
      <vt:lpstr>原始</vt:lpstr>
      <vt:lpstr>凯迪拉克!Print_Area</vt:lpstr>
      <vt:lpstr>凯迪拉克!Print_Titles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</dc:creator>
  <cp:lastModifiedBy>Jenny</cp:lastModifiedBy>
  <cp:lastPrinted>2019-12-11T03:03:27Z</cp:lastPrinted>
  <dcterms:created xsi:type="dcterms:W3CDTF">2016-11-30T08:17:09Z</dcterms:created>
  <dcterms:modified xsi:type="dcterms:W3CDTF">2019-12-18T02:43:03Z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