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188" windowHeight="1005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<sst xmlns="http://schemas.openxmlformats.org/spreadsheetml/2006/main" count="1003" uniqueCount="470">
  <si>
    <t>汇总页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</si>
  <si>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</si>
  <si>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</si>
  <si>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</si>
  <si>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</si>
  <si>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</si>
  <si>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</si>
  <si>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</si>
  <si>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</si>
  <si>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</si>
  <si>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</si>
  <si>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</si>
  <si>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</si>
  <si>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</si>
  <si>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</si>
  <si>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</si>
  <si>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餐饮</t>
  </si>
  <si>
    <t>模块5</t>
  </si>
  <si>
    <t>服务费</t>
  </si>
  <si>
    <t>模块6</t>
  </si>
  <si>
    <t>税费</t>
  </si>
  <si>
    <t>合计</t>
  </si>
  <si>
    <t>客户名称</t>
  </si>
  <si>
    <t>知乎</t>
  </si>
  <si>
    <t>业务联系人</t>
  </si>
  <si>
    <t>联系方式</t>
  </si>
  <si>
    <t>项目名称</t>
  </si>
  <si>
    <t>知乎电Club大会</t>
  </si>
  <si>
    <t>采购联系人</t>
  </si>
  <si>
    <t>项目日期</t>
  </si>
  <si>
    <t>12月14日-15日</t>
  </si>
  <si>
    <t>接待人数</t>
  </si>
  <si>
    <t>目的地</t>
  </si>
  <si>
    <t>成都</t>
  </si>
  <si>
    <t>报价时间</t>
  </si>
  <si>
    <t>项目经理</t>
  </si>
  <si>
    <t>杨燕</t>
  </si>
  <si>
    <t>邮箱地址</t>
  </si>
  <si>
    <t>yangyan@cct.cn</t>
  </si>
  <si>
    <t>项目</t>
  </si>
  <si>
    <t>舱位等级</t>
  </si>
  <si>
    <t>单位</t>
  </si>
  <si>
    <t>总计</t>
  </si>
  <si>
    <t>机票预估总采购金额</t>
  </si>
  <si>
    <t>经济舱（境内）</t>
  </si>
  <si>
    <t>人/次</t>
  </si>
  <si>
    <t>单项合计:</t>
  </si>
  <si>
    <t>车辆等级</t>
  </si>
  <si>
    <t>市内交通</t>
  </si>
  <si>
    <t>单次使用（接送机）
（单次100KM内市区机场、高铁站等场景接送）</t>
  </si>
  <si>
    <t>4座普通小车</t>
  </si>
  <si>
    <t>车*趟</t>
  </si>
  <si>
    <t>帕萨特同款 14日接机16日送机 双流机场</t>
  </si>
  <si>
    <t>帕萨特同款 14日接机16日送机 天府机场，根据实际行程修改</t>
  </si>
  <si>
    <t>其他车辆使用</t>
  </si>
  <si>
    <t>车辆超时费</t>
  </si>
  <si>
    <t>pcs</t>
  </si>
  <si>
    <t>实报实销、仅为预估，据实结算，报价时需标准清楚原因</t>
  </si>
  <si>
    <t>其他</t>
  </si>
  <si>
    <t>实报实销、机场VIP通道费用、交通杂费等</t>
  </si>
  <si>
    <t>房间类型</t>
  </si>
  <si>
    <t>成都尼依格罗酒店</t>
  </si>
  <si>
    <t>高级大床</t>
  </si>
  <si>
    <t>间</t>
  </si>
  <si>
    <t>晚</t>
  </si>
  <si>
    <t>需求类型</t>
  </si>
  <si>
    <t>单价</t>
  </si>
  <si>
    <t>晚宴</t>
  </si>
  <si>
    <t>围桌晚餐</t>
  </si>
  <si>
    <t>12月14日 酒店2楼中餐厅包间</t>
  </si>
  <si>
    <t>酒水</t>
  </si>
  <si>
    <t>合计（货币单位）</t>
  </si>
  <si>
    <t>服务费（人民币：元）</t>
  </si>
  <si>
    <t>增值税专用发票税（人民币：元）</t>
  </si>
  <si>
    <t>大交通&amp;房费 税费减免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</si>
  <si>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</si>
  <si>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</si>
  <si>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</si>
  <si>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</si>
  <si>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</si>
  <si>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</si>
  <si>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</si>
  <si>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</si>
  <si>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</si>
  <si>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</si>
  <si>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</si>
  <si>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</si>
  <si>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</si>
  <si>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</si>
  <si>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</si>
  <si>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</si>
  <si>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</si>
  <si>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</si>
  <si>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</si>
  <si>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</si>
  <si>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</si>
  <si>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</si>
  <si>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</si>
  <si>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</si>
  <si>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</si>
  <si>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</si>
  <si>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</si>
  <si>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</si>
  <si>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</si>
  <si>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</si>
  <si>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</si>
  <si>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</si>
  <si>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</si>
  <si>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</si>
  <si>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</si>
  <si>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</si>
  <si>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</si>
  <si>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</si>
  <si>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</si>
  <si>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</si>
  <si>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</si>
  <si>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工作人员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</si>
  <si>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</si>
  <si>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</si>
  <si>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</si>
  <si>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</si>
  <si>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</si>
  <si>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</si>
  <si>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</si>
  <si>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</si>
  <si>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</si>
  <si>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</si>
  <si>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</si>
  <si>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</si>
  <si>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</si>
  <si>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</si>
  <si>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</si>
  <si>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</si>
  <si>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</si>
  <si>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</si>
  <si>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</si>
  <si>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</si>
  <si>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</si>
  <si>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</si>
  <si>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</si>
  <si>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</si>
  <si>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</si>
  <si>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</si>
  <si>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</si>
  <si>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</si>
  <si>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</si>
  <si>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</si>
  <si>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</si>
  <si>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</si>
  <si>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</si>
  <si>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</si>
  <si>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</si>
  <si>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</si>
  <si>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</si>
  <si>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</si>
  <si>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</si>
  <si>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</si>
  <si>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</si>
  <si>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</si>
  <si>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</si>
  <si>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</si>
  <si>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</si>
  <si>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</si>
  <si>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</si>
  <si>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</si>
  <si>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</si>
  <si>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</si>
  <si>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</si>
  <si>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</si>
  <si>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</si>
  <si>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</si>
  <si>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</si>
  <si>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</si>
  <si>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</si>
  <si>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</si>
  <si>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</si>
  <si>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</si>
  <si>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</si>
  <si>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</si>
  <si>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</si>
  <si>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</si>
  <si>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</si>
  <si>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</si>
  <si>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</si>
  <si>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</si>
  <si>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</si>
  <si>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</si>
  <si>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</si>
  <si>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</si>
  <si>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</si>
  <si>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</si>
  <si>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</si>
  <si>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</si>
  <si>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</si>
  <si>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</si>
  <si>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</si>
  <si>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</si>
  <si>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</si>
  <si>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</si>
  <si>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</si>
  <si>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</si>
  <si>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</si>
  <si>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</si>
  <si>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</si>
  <si>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</si>
  <si>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</si>
  <si>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</si>
  <si>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</si>
  <si>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</si>
  <si>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</si>
  <si>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</si>
  <si>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</si>
  <si>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</si>
  <si>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</si>
  <si>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</si>
  <si>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</si>
  <si>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</si>
  <si>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</si>
  <si>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</si>
  <si>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</si>
  <si>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</si>
  <si>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</si>
  <si>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</si>
  <si>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</si>
  <si>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</si>
  <si>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</si>
  <si>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</si>
  <si>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</si>
  <si>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</si>
  <si>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</si>
  <si>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</si>
  <si>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</si>
  <si>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</si>
  <si>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</si>
  <si>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</si>
  <si>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</si>
  <si>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</si>
  <si>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</si>
  <si>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</si>
  <si>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</si>
  <si>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</si>
  <si>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</si>
  <si>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</si>
  <si>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</si>
  <si>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</si>
  <si>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</si>
  <si>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</si>
  <si>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</si>
  <si>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</si>
  <si>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</si>
  <si>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</si>
  <si>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</si>
  <si>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</si>
  <si>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</si>
  <si>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</si>
  <si>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</si>
  <si>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</si>
  <si>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</si>
  <si>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</si>
  <si>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</si>
  <si>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</si>
  <si>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</si>
  <si>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</si>
  <si>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</si>
  <si>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</si>
  <si>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</si>
  <si>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</si>
  <si>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</si>
  <si>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</si>
  <si>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</si>
  <si>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</si>
  <si>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</si>
  <si>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</si>
  <si>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</si>
  <si>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</si>
  <si>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</si>
  <si>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</si>
  <si>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</si>
  <si>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</si>
  <si>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</si>
  <si>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</si>
  <si>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</si>
  <si>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</si>
  <si>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</si>
  <si>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</si>
  <si>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</si>
  <si>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</si>
  <si>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</si>
  <si>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</si>
  <si>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</si>
  <si>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</si>
  <si>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</si>
  <si>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</si>
  <si>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</si>
  <si>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</si>
  <si>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</si>
  <si>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</si>
  <si>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</si>
  <si>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</si>
  <si>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</si>
  <si>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</si>
  <si>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</si>
  <si>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</si>
  <si>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</si>
  <si>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</si>
  <si>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</si>
  <si>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</si>
  <si>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</si>
  <si>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</si>
  <si>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</si>
  <si>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</si>
  <si>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</si>
  <si>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</si>
  <si>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</si>
  <si>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</si>
  <si>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</si>
  <si>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</si>
  <si>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</si>
  <si>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</si>
  <si>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</si>
  <si>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</si>
  <si>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</si>
  <si>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</si>
  <si>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</si>
  <si>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</si>
  <si>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</si>
  <si>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</si>
  <si>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</si>
  <si>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</si>
  <si>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</si>
  <si>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</si>
  <si>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</si>
  <si>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</si>
  <si>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</si>
  <si>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</si>
  <si>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</si>
  <si>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</si>
  <si>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</si>
  <si>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</si>
  <si>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</si>
  <si>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</si>
  <si>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</si>
  <si>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</si>
  <si>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</si>
  <si>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</si>
  <si>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</si>
  <si>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</si>
  <si>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</si>
  <si>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</si>
  <si>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</si>
  <si>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</si>
  <si>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</si>
  <si>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</si>
  <si>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</si>
  <si>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</si>
  <si>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</si>
  <si>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</si>
  <si>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</si>
  <si>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</si>
  <si>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</si>
  <si>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</si>
  <si>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</si>
  <si>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</si>
  <si>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</si>
  <si>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</si>
  <si>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</si>
  <si>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</si>
  <si>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</si>
  <si>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</si>
  <si>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</si>
  <si>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</si>
  <si>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</si>
  <si>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</si>
  <si>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</si>
  <si>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</si>
  <si>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</si>
  <si>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</si>
  <si>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</si>
  <si>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</si>
  <si>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</si>
  <si>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</si>
  <si>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</si>
  <si>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</si>
  <si>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</si>
  <si>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</si>
  <si>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</si>
  <si>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</si>
  <si>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</si>
  <si>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</si>
  <si>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</si>
  <si>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</si>
  <si>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</si>
  <si>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</si>
  <si>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</si>
  <si>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</si>
  <si>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</si>
  <si>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</si>
  <si>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</si>
  <si>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</si>
  <si>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</si>
  <si>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</si>
  <si>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</si>
  <si>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</si>
  <si>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</si>
  <si>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</si>
  <si>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</si>
  <si>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</si>
  <si>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</si>
  <si>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</si>
  <si>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</si>
  <si>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</si>
  <si>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</si>
  <si>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</si>
  <si>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</si>
  <si>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</si>
  <si>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</si>
  <si>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</si>
  <si>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</si>
  <si>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</si>
  <si>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</si>
  <si>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</si>
  <si>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</si>
  <si>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</si>
  <si>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</si>
  <si>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收入明细</t>
  </si>
  <si>
    <t>频次</t>
  </si>
  <si>
    <t>青岛-北京</t>
  </si>
  <si>
    <t>火车票</t>
  </si>
  <si>
    <t>人</t>
  </si>
  <si>
    <t>单程</t>
  </si>
  <si>
    <t>元</t>
  </si>
  <si>
    <t>重庆-北京</t>
  </si>
  <si>
    <t>预估价格，最终按照实际出票为准</t>
  </si>
  <si>
    <t>长沙-北京</t>
  </si>
  <si>
    <t>厦门-北京</t>
  </si>
  <si>
    <t>广州-北京</t>
  </si>
  <si>
    <t>单项小计: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</si>
  <si>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</si>
  <si>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</si>
  <si>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</si>
  <si>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</si>
  <si>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</si>
  <si>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</si>
  <si>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</si>
  <si>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</si>
  <si>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费用合计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</si>
  <si>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</si>
  <si>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</si>
  <si>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</si>
  <si>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</si>
  <si>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</si>
  <si>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</si>
  <si>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</si>
  <si>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</si>
  <si>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</si>
  <si>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</si>
  <si>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</si>
  <si>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</si>
  <si>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</si>
  <si>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</si>
  <si>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</si>
  <si>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</si>
  <si>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赠送</t>
  </si>
  <si>
    <t>活动现场工作人员</t>
  </si>
  <si>
    <t>工作时长8小时</t>
  </si>
  <si>
    <t>餐费</t>
  </si>
  <si>
    <t>运营费用</t>
  </si>
  <si>
    <t>备用金</t>
  </si>
  <si>
    <t>服务费4%（人民币：元）</t>
  </si>
  <si>
    <t>增值税专用发票税6%（人民币：元）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</si>
</sst>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1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800080"/>
      <name val="Arial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2"/>
      <name val="微软雅黑"/>
      <charset val="134"/>
    </font>
    <font>
      <sz val="9"/>
      <name val="Times New Roman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3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7" fillId="0" borderId="35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6" applyNumberFormat="0" applyAlignment="0" applyProtection="0">
      <alignment vertical="center"/>
    </xf>
    <xf numFmtId="0" fontId="69" fillId="20" borderId="37" applyNumberFormat="0" applyAlignment="0" applyProtection="0">
      <alignment vertical="center"/>
    </xf>
    <xf numFmtId="0" fontId="70" fillId="20" borderId="36" applyNumberFormat="0" applyAlignment="0" applyProtection="0">
      <alignment vertical="center"/>
    </xf>
    <xf numFmtId="0" fontId="71" fillId="21" borderId="38" applyNumberFormat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8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58" fontId="4" fillId="0" borderId="2" xfId="6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/>
    </xf>
    <xf numFmtId="58" fontId="53" fillId="0" borderId="2" xfId="6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2" xfId="1" applyNumberFormat="1" applyFont="1" applyFill="1" applyBorder="1" applyAlignment="1">
      <alignment horizontal="center" vertical="center"/>
    </xf>
    <xf numFmtId="0" fontId="6" fillId="16" borderId="4" xfId="1" applyNumberFormat="1" applyFont="1" applyFill="1" applyBorder="1" applyAlignment="1">
      <alignment horizontal="center" vertical="center"/>
    </xf>
    <xf numFmtId="181" fontId="6" fillId="16" borderId="2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5" fillId="15" borderId="15" xfId="0" applyFont="1" applyFill="1" applyBorder="1" applyAlignment="1">
      <alignment horizontal="center" vertical="center"/>
    </xf>
    <xf numFmtId="0" fontId="55" fillId="15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58" fontId="1" fillId="0" borderId="17" xfId="0" applyNumberFormat="1" applyFont="1" applyBorder="1" applyAlignment="1">
      <alignment horizontal="center" vertical="center"/>
    </xf>
    <xf numFmtId="181" fontId="6" fillId="16" borderId="4" xfId="1" applyNumberFormat="1" applyFont="1" applyFill="1" applyBorder="1" applyAlignment="1">
      <alignment horizontal="center" vertical="center"/>
    </xf>
    <xf numFmtId="181" fontId="6" fillId="16" borderId="5" xfId="1" applyNumberFormat="1" applyFont="1" applyFill="1" applyBorder="1" applyAlignment="1">
      <alignment horizontal="center" vertical="center"/>
    </xf>
    <xf numFmtId="179" fontId="6" fillId="16" borderId="17" xfId="1" applyNumberFormat="1" applyFont="1" applyFill="1" applyBorder="1" applyAlignment="1">
      <alignment horizontal="center" vertical="center"/>
    </xf>
    <xf numFmtId="179" fontId="13" fillId="0" borderId="5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3" fillId="0" borderId="5" xfId="1" applyNumberFormat="1" applyFont="1" applyBorder="1" applyAlignment="1">
      <alignment horizontal="right" vertical="center"/>
    </xf>
    <xf numFmtId="179" fontId="1" fillId="15" borderId="17" xfId="1" applyNumberFormat="1" applyFont="1" applyFill="1" applyBorder="1" applyAlignment="1">
      <alignment horizontal="center" vertical="center" wrapText="1"/>
    </xf>
    <xf numFmtId="179" fontId="1" fillId="0" borderId="17" xfId="1" applyNumberFormat="1" applyFont="1" applyFill="1" applyBorder="1" applyAlignment="1">
      <alignment horizontal="center" vertical="center" wrapText="1"/>
    </xf>
    <xf numFmtId="58" fontId="1" fillId="0" borderId="19" xfId="1" applyNumberFormat="1" applyFont="1" applyFill="1" applyBorder="1" applyAlignment="1">
      <alignment horizontal="center"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32" fillId="16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1" fontId="1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0" fontId="55" fillId="15" borderId="21" xfId="0" applyFont="1" applyFill="1" applyBorder="1" applyAlignment="1">
      <alignment horizontal="center" vertical="center"/>
    </xf>
    <xf numFmtId="181" fontId="55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>
      <alignment horizontal="center" vertical="center"/>
    </xf>
    <xf numFmtId="176" fontId="57" fillId="0" borderId="5" xfId="1" applyFont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176" fontId="58" fillId="0" borderId="5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15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ongshuangshuang\Library\Containers\com.tencent.xinWeChat\Data\Library\Application%20Support\com.tencent.xinWeChat\2.0b4.0.9\5ebbdbd8cb1fc5a8d78e1e3deb1785ec\Message\MessageTemp\06517e975932d1073c2e184b1a00b664\File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10" zoomScaleNormal="110" workbookViewId="0">
      <selection activeCell="D19" sqref="D19"/>
    </sheetView>
  </sheetViews>
  <sheetFormatPr defaultColWidth="10.9393939393939" defaultRowHeight="15.6" outlineLevelCol="6"/>
  <cols>
    <col min="1" max="1" width="11.9015151515152" customWidth="1"/>
    <col min="2" max="2" width="10.8257575757576" customWidth="1"/>
    <col min="3" max="3" width="7.77272727272727" customWidth="1"/>
    <col min="7" max="7" width="9.09090909090909" customWidth="1"/>
  </cols>
  <sheetData>
    <row r="1" ht="25" customHeight="1" spans="1:1">
      <c r="A1" s="177" t="s">
        <v>0</v>
      </c>
    </row>
    <row r="2" spans="1:7">
      <c r="A2" s="274" t="s">
        <v>1</v>
      </c>
      <c r="B2" s="274" t="s">
        <v>2</v>
      </c>
      <c r="C2" s="275" t="s">
        <v>3</v>
      </c>
      <c r="D2" s="275" t="s">
        <v>4</v>
      </c>
      <c r="E2" s="275" t="s">
        <v>5</v>
      </c>
      <c r="F2" s="275" t="s">
        <v>6</v>
      </c>
      <c r="G2" s="274" t="s">
        <v>7</v>
      </c>
    </row>
    <row r="3" spans="1:7">
      <c r="A3" s="276" t="s">
        <v>8</v>
      </c>
      <c r="B3" s="276" t="s">
        <v>9</v>
      </c>
      <c r="C3" s="276" t="s">
        <v>10</v>
      </c>
      <c r="D3" s="277">
        <f>报价单拟制!J7</f>
        <v>20000</v>
      </c>
      <c r="E3" s="278">
        <v>1</v>
      </c>
      <c r="F3" s="277">
        <f t="shared" ref="F3:F8" si="0">E3*D3</f>
        <v>20000</v>
      </c>
      <c r="G3" s="276"/>
    </row>
    <row r="4" spans="1:7">
      <c r="A4" s="276" t="s">
        <v>11</v>
      </c>
      <c r="B4" s="276" t="s">
        <v>12</v>
      </c>
      <c r="C4" s="276" t="s">
        <v>10</v>
      </c>
      <c r="D4" s="277">
        <f>报价单拟制!J13</f>
        <v>5200</v>
      </c>
      <c r="E4" s="278">
        <v>1</v>
      </c>
      <c r="F4" s="277">
        <f t="shared" si="0"/>
        <v>5200</v>
      </c>
      <c r="G4" s="276"/>
    </row>
    <row r="5" spans="1:7">
      <c r="A5" s="276" t="s">
        <v>13</v>
      </c>
      <c r="B5" s="276" t="s">
        <v>14</v>
      </c>
      <c r="C5" s="276" t="s">
        <v>10</v>
      </c>
      <c r="D5" s="277">
        <f>报价单拟制!J16</f>
        <v>28000</v>
      </c>
      <c r="E5" s="278">
        <v>1</v>
      </c>
      <c r="F5" s="277">
        <f t="shared" si="0"/>
        <v>28000</v>
      </c>
      <c r="G5" s="276"/>
    </row>
    <row r="6" spans="1:7">
      <c r="A6" s="276" t="s">
        <v>15</v>
      </c>
      <c r="B6" s="276" t="s">
        <v>16</v>
      </c>
      <c r="C6" s="276" t="s">
        <v>10</v>
      </c>
      <c r="D6" s="277">
        <f>报价单拟制!J20</f>
        <v>5000</v>
      </c>
      <c r="E6" s="278">
        <v>1</v>
      </c>
      <c r="F6" s="277">
        <f t="shared" si="0"/>
        <v>5000</v>
      </c>
      <c r="G6" s="276"/>
    </row>
    <row r="7" spans="1:7">
      <c r="A7" s="276" t="s">
        <v>17</v>
      </c>
      <c r="B7" s="279" t="s">
        <v>18</v>
      </c>
      <c r="C7" s="276" t="s">
        <v>10</v>
      </c>
      <c r="D7" s="277">
        <f>报价单拟制!J22</f>
        <v>4656</v>
      </c>
      <c r="E7" s="278">
        <v>1</v>
      </c>
      <c r="F7" s="277">
        <f t="shared" si="0"/>
        <v>4656</v>
      </c>
      <c r="G7" s="279"/>
    </row>
    <row r="8" spans="1:7">
      <c r="A8" s="276" t="s">
        <v>19</v>
      </c>
      <c r="B8" s="279" t="s">
        <v>20</v>
      </c>
      <c r="C8" s="276" t="s">
        <v>10</v>
      </c>
      <c r="D8" s="277">
        <f>报价单拟制!J23</f>
        <v>612</v>
      </c>
      <c r="E8" s="278">
        <v>1</v>
      </c>
      <c r="F8" s="277">
        <f t="shared" si="0"/>
        <v>612</v>
      </c>
      <c r="G8" s="180"/>
    </row>
    <row r="9" spans="6:7">
      <c r="F9" s="280" t="s">
        <v>21</v>
      </c>
      <c r="G9" s="281">
        <f>SUM(F3:F8)</f>
        <v>63468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9696969697" defaultRowHeight="15.6" outlineLevelCol="7"/>
  <cols>
    <col min="2" max="2" width="22.469696969697" customWidth="1"/>
  </cols>
  <sheetData>
    <row r="1" ht="20.4" spans="1:7">
      <c r="A1" s="86" t="s">
        <v>364</v>
      </c>
      <c r="B1" s="87"/>
      <c r="C1" s="86"/>
      <c r="D1" s="86"/>
      <c r="E1" s="86"/>
      <c r="F1" s="86"/>
      <c r="G1" s="87"/>
    </row>
    <row r="2" spans="1:7">
      <c r="A2" s="88" t="s">
        <v>220</v>
      </c>
      <c r="B2" s="89" t="s">
        <v>39</v>
      </c>
      <c r="C2" s="88" t="s">
        <v>5</v>
      </c>
      <c r="D2" s="88" t="s">
        <v>221</v>
      </c>
      <c r="E2" s="88" t="s">
        <v>66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6.4" spans="1:7">
      <c r="A4" s="94">
        <v>1</v>
      </c>
      <c r="B4" s="95" t="s">
        <v>365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366</v>
      </c>
    </row>
    <row r="5" ht="26.4" spans="1:7">
      <c r="A5" s="94">
        <v>2</v>
      </c>
      <c r="B5" s="95" t="s">
        <v>367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230</v>
      </c>
    </row>
    <row r="6" ht="26.4" spans="1:7">
      <c r="A6" s="94">
        <v>5</v>
      </c>
      <c r="B6" s="95" t="s">
        <v>231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368</v>
      </c>
    </row>
    <row r="7" spans="1:7">
      <c r="A7" s="94">
        <v>6</v>
      </c>
      <c r="B7" s="95" t="s">
        <v>232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233</v>
      </c>
    </row>
    <row r="8" spans="1:7">
      <c r="A8" s="99" t="s">
        <v>234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83</v>
      </c>
      <c r="C9" s="92"/>
      <c r="D9" s="92"/>
      <c r="E9" s="92"/>
      <c r="F9" s="92"/>
      <c r="G9" s="93"/>
    </row>
    <row r="10" ht="26.4" spans="1:7">
      <c r="A10" s="94">
        <v>1</v>
      </c>
      <c r="B10" s="95" t="s">
        <v>369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6.4" spans="1:7">
      <c r="A11" s="94">
        <v>2</v>
      </c>
      <c r="B11" s="95" t="s">
        <v>370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371</v>
      </c>
    </row>
    <row r="12" spans="1:7">
      <c r="A12" s="94">
        <v>3</v>
      </c>
      <c r="B12" s="95" t="s">
        <v>372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373</v>
      </c>
    </row>
    <row r="13" ht="26.4" spans="1:7">
      <c r="A13" s="94">
        <v>4</v>
      </c>
      <c r="B13" s="95" t="s">
        <v>374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371</v>
      </c>
    </row>
    <row r="14" ht="26.4" spans="1:7">
      <c r="A14" s="94">
        <v>5</v>
      </c>
      <c r="B14" s="95" t="s">
        <v>375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234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246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376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6.4" spans="1:8">
      <c r="A18" s="104">
        <v>2</v>
      </c>
      <c r="B18" s="105" t="s">
        <v>377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378</v>
      </c>
      <c r="H18" t="s">
        <v>379</v>
      </c>
    </row>
    <row r="19" ht="26.4" spans="1:7">
      <c r="A19" s="94">
        <v>3</v>
      </c>
      <c r="B19" s="103" t="s">
        <v>380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381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2.8" spans="1:7">
      <c r="A21" s="94">
        <v>5</v>
      </c>
      <c r="B21" s="109" t="s">
        <v>382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383</v>
      </c>
    </row>
    <row r="22" ht="52.8" spans="1:7">
      <c r="A22" s="104">
        <v>6</v>
      </c>
      <c r="B22" s="110" t="s">
        <v>384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385</v>
      </c>
    </row>
    <row r="23" ht="26.4" spans="1:7">
      <c r="A23" s="94">
        <v>7</v>
      </c>
      <c r="B23" s="109" t="s">
        <v>386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6.4" spans="1:7">
      <c r="A24" s="94">
        <v>8</v>
      </c>
      <c r="B24" s="103" t="s">
        <v>263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264</v>
      </c>
    </row>
    <row r="25" spans="1:7">
      <c r="A25" s="99" t="s">
        <v>234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39.6" spans="1:7">
      <c r="A27" s="94">
        <v>1</v>
      </c>
      <c r="B27" s="109" t="s">
        <v>387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388</v>
      </c>
    </row>
    <row r="28" ht="39.6" spans="1:7">
      <c r="A28" s="94">
        <v>2</v>
      </c>
      <c r="B28" s="109" t="s">
        <v>389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390</v>
      </c>
    </row>
    <row r="29" spans="1:7">
      <c r="A29" s="99" t="s">
        <v>234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277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84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391</v>
      </c>
    </row>
    <row r="32" spans="1:7">
      <c r="A32" s="99" t="s">
        <v>234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286</v>
      </c>
      <c r="C33" s="92"/>
      <c r="D33" s="92"/>
      <c r="E33" s="92"/>
      <c r="F33" s="92"/>
      <c r="G33" s="93"/>
    </row>
    <row r="34" ht="26.4" spans="1:7">
      <c r="A34" s="94">
        <v>1</v>
      </c>
      <c r="B34" s="95" t="s">
        <v>392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393</v>
      </c>
    </row>
    <row r="35" ht="39.6" spans="1:7">
      <c r="A35" s="94">
        <v>3</v>
      </c>
      <c r="B35" s="95" t="s">
        <v>394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393</v>
      </c>
    </row>
    <row r="36" ht="26.4" spans="1:7">
      <c r="A36" s="94">
        <v>4</v>
      </c>
      <c r="B36" s="95" t="s">
        <v>395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393</v>
      </c>
    </row>
    <row r="37" spans="1:7">
      <c r="A37" s="94">
        <v>5</v>
      </c>
      <c r="B37" s="95" t="s">
        <v>396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393</v>
      </c>
    </row>
    <row r="38" spans="1:7">
      <c r="A38" s="94">
        <v>6</v>
      </c>
      <c r="B38" s="95" t="s">
        <v>293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294</v>
      </c>
    </row>
    <row r="39" spans="1:7">
      <c r="A39" s="94">
        <v>7</v>
      </c>
      <c r="B39" s="95" t="s">
        <v>295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296</v>
      </c>
    </row>
    <row r="40" ht="26.4" spans="1:7">
      <c r="A40" s="94">
        <v>8</v>
      </c>
      <c r="B40" s="95" t="s">
        <v>297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298</v>
      </c>
    </row>
    <row r="41" spans="1:7">
      <c r="A41" s="94">
        <v>9</v>
      </c>
      <c r="B41" s="95" t="s">
        <v>299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294</v>
      </c>
    </row>
    <row r="42" spans="1:7">
      <c r="A42" s="94">
        <v>10</v>
      </c>
      <c r="B42" s="95" t="s">
        <v>300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294</v>
      </c>
    </row>
    <row r="43" spans="1:7">
      <c r="A43" s="99" t="s">
        <v>234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301</v>
      </c>
      <c r="C44" s="92"/>
      <c r="D44" s="92"/>
      <c r="E44" s="92"/>
      <c r="F44" s="92"/>
      <c r="G44" s="93"/>
    </row>
    <row r="45" ht="66" spans="1:7">
      <c r="A45" s="94">
        <v>1</v>
      </c>
      <c r="B45" s="95" t="s">
        <v>397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398</v>
      </c>
    </row>
    <row r="46" ht="52.8" spans="1:7">
      <c r="A46" s="94">
        <v>2</v>
      </c>
      <c r="B46" s="95" t="s">
        <v>399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400</v>
      </c>
    </row>
    <row r="47" ht="52.8" spans="1:7">
      <c r="A47" s="94">
        <v>3</v>
      </c>
      <c r="B47" s="95" t="s">
        <v>401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402</v>
      </c>
    </row>
    <row r="48" ht="39.6" spans="1:7">
      <c r="A48" s="94">
        <v>4</v>
      </c>
      <c r="B48" s="95" t="s">
        <v>403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404</v>
      </c>
    </row>
    <row r="49" ht="39.6" spans="1:7">
      <c r="A49" s="94">
        <v>5</v>
      </c>
      <c r="B49" s="95" t="s">
        <v>405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404</v>
      </c>
    </row>
    <row r="50" spans="1:7">
      <c r="A50" s="94">
        <v>6</v>
      </c>
      <c r="B50" s="95" t="s">
        <v>324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406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6.4" spans="1:7">
      <c r="A52" s="94">
        <v>8</v>
      </c>
      <c r="B52" s="95" t="s">
        <v>327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6.4" spans="1:7">
      <c r="A53" s="94">
        <v>9</v>
      </c>
      <c r="B53" s="95" t="s">
        <v>407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234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329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408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148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6.4" spans="1:7">
      <c r="A58" s="94">
        <v>3</v>
      </c>
      <c r="B58" s="95" t="s">
        <v>409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332</v>
      </c>
    </row>
    <row r="59" spans="1:7">
      <c r="A59" s="94">
        <v>4</v>
      </c>
      <c r="B59" s="95" t="s">
        <v>410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173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234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88</v>
      </c>
      <c r="C62" s="92"/>
      <c r="D62" s="92"/>
      <c r="E62" s="92"/>
      <c r="F62" s="92"/>
      <c r="G62" s="93"/>
    </row>
    <row r="63" ht="26.4" spans="1:7">
      <c r="A63" s="94">
        <v>1</v>
      </c>
      <c r="B63" s="95" t="s">
        <v>356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411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412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354</v>
      </c>
    </row>
    <row r="66" spans="1:7">
      <c r="A66" s="99" t="s">
        <v>234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358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413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234</v>
      </c>
      <c r="B69" s="99"/>
      <c r="C69" s="99"/>
      <c r="D69" s="99"/>
      <c r="E69" s="99"/>
      <c r="F69" s="100">
        <f>SUM(F68:F68)</f>
        <v>100000</v>
      </c>
      <c r="G69" s="101"/>
    </row>
    <row r="70" ht="16.2" spans="1:7">
      <c r="A70" s="114" t="s">
        <v>361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2" spans="1:7">
      <c r="A71" s="118"/>
      <c r="B71" s="119"/>
      <c r="C71" s="118"/>
      <c r="D71" s="118"/>
      <c r="E71" s="118" t="s">
        <v>362</v>
      </c>
      <c r="F71" s="120">
        <f>F70*4%</f>
        <v>126930.56</v>
      </c>
      <c r="G71" s="103"/>
    </row>
    <row r="72" ht="16.2" spans="1:7">
      <c r="A72" s="94"/>
      <c r="B72" s="103"/>
      <c r="C72" s="94"/>
      <c r="D72" s="94"/>
      <c r="E72" s="118" t="s">
        <v>414</v>
      </c>
      <c r="F72" s="120">
        <f>(F70+F71)*6%</f>
        <v>198011.6736</v>
      </c>
      <c r="G72" s="103"/>
    </row>
    <row r="73" ht="16.2" spans="1:7">
      <c r="A73" s="121"/>
      <c r="B73" s="122"/>
      <c r="C73" s="123"/>
      <c r="D73" s="123"/>
      <c r="E73" s="118" t="s">
        <v>42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0.9393939393939" defaultRowHeight="15.6"/>
  <cols>
    <col min="2" max="2" width="29" customWidth="1"/>
    <col min="3" max="3" width="12.1742424242424" customWidth="1"/>
    <col min="10" max="10" width="17.3484848484848" customWidth="1"/>
  </cols>
  <sheetData>
    <row r="1" spans="1:11">
      <c r="A1" s="1" t="s">
        <v>415</v>
      </c>
      <c r="B1" s="2" t="s">
        <v>416</v>
      </c>
      <c r="C1" s="3"/>
      <c r="D1" s="3"/>
      <c r="E1" s="3"/>
      <c r="F1" s="4"/>
      <c r="G1" s="5" t="s">
        <v>417</v>
      </c>
      <c r="H1" s="2" t="s">
        <v>418</v>
      </c>
      <c r="I1" s="4"/>
      <c r="J1" s="55" t="s">
        <v>25</v>
      </c>
      <c r="K1" s="56"/>
    </row>
    <row r="2" spans="1:11">
      <c r="A2" s="1" t="s">
        <v>29</v>
      </c>
      <c r="B2" s="6" t="s">
        <v>419</v>
      </c>
      <c r="C2" s="7" t="s">
        <v>420</v>
      </c>
      <c r="D2" s="8" t="s">
        <v>421</v>
      </c>
      <c r="E2" s="9"/>
      <c r="F2" s="10"/>
      <c r="G2" s="11" t="s">
        <v>32</v>
      </c>
      <c r="H2" s="12" t="s">
        <v>422</v>
      </c>
      <c r="I2" s="57"/>
      <c r="J2" s="16" t="s">
        <v>34</v>
      </c>
      <c r="K2" s="58"/>
    </row>
    <row r="3" spans="1:11">
      <c r="A3" s="1" t="s">
        <v>35</v>
      </c>
      <c r="B3" s="6" t="s">
        <v>423</v>
      </c>
      <c r="C3" s="7" t="s">
        <v>37</v>
      </c>
      <c r="D3" s="13"/>
      <c r="E3" s="14"/>
      <c r="F3" s="15"/>
      <c r="G3" s="16" t="s">
        <v>25</v>
      </c>
      <c r="H3" s="17"/>
      <c r="I3" s="59"/>
      <c r="J3" s="60"/>
      <c r="K3" s="61"/>
    </row>
    <row r="4" spans="1:11">
      <c r="A4" s="18" t="s">
        <v>424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39</v>
      </c>
      <c r="B5" s="21"/>
      <c r="C5" s="22"/>
      <c r="D5" s="23" t="s">
        <v>5</v>
      </c>
      <c r="E5" s="24" t="s">
        <v>41</v>
      </c>
      <c r="F5" s="23" t="s">
        <v>425</v>
      </c>
      <c r="G5" s="24" t="s">
        <v>41</v>
      </c>
      <c r="H5" s="25" t="s">
        <v>66</v>
      </c>
      <c r="I5" s="63" t="s">
        <v>41</v>
      </c>
      <c r="J5" s="64" t="s">
        <v>6</v>
      </c>
      <c r="K5" s="65" t="s">
        <v>7</v>
      </c>
    </row>
    <row r="6" spans="1:11">
      <c r="A6" s="26" t="s">
        <v>9</v>
      </c>
      <c r="B6" s="27" t="s">
        <v>426</v>
      </c>
      <c r="C6" s="28" t="s">
        <v>427</v>
      </c>
      <c r="D6" s="29">
        <v>3</v>
      </c>
      <c r="E6" s="30" t="s">
        <v>428</v>
      </c>
      <c r="F6" s="31">
        <v>2</v>
      </c>
      <c r="G6" s="32" t="s">
        <v>429</v>
      </c>
      <c r="H6" s="33">
        <v>362</v>
      </c>
      <c r="I6" s="66" t="s">
        <v>430</v>
      </c>
      <c r="J6" s="33">
        <f>H6*F6*D6</f>
        <v>2172</v>
      </c>
      <c r="K6" s="67"/>
    </row>
    <row r="7" ht="39.6" spans="1:11">
      <c r="A7" s="34"/>
      <c r="B7" s="27" t="s">
        <v>431</v>
      </c>
      <c r="C7" s="28" t="s">
        <v>44</v>
      </c>
      <c r="D7" s="29">
        <v>1</v>
      </c>
      <c r="E7" s="30" t="s">
        <v>428</v>
      </c>
      <c r="F7" s="31">
        <v>2</v>
      </c>
      <c r="G7" s="32" t="s">
        <v>429</v>
      </c>
      <c r="H7" s="33">
        <v>2089</v>
      </c>
      <c r="I7" s="66" t="s">
        <v>430</v>
      </c>
      <c r="J7" s="33">
        <f>H7*F7*D7</f>
        <v>4178</v>
      </c>
      <c r="K7" s="67" t="s">
        <v>432</v>
      </c>
    </row>
    <row r="8" ht="39.6" spans="1:11">
      <c r="A8" s="34"/>
      <c r="B8" s="27" t="s">
        <v>433</v>
      </c>
      <c r="C8" s="28" t="s">
        <v>44</v>
      </c>
      <c r="D8" s="29">
        <v>1</v>
      </c>
      <c r="E8" s="30" t="s">
        <v>428</v>
      </c>
      <c r="F8" s="31">
        <v>2</v>
      </c>
      <c r="G8" s="32" t="s">
        <v>429</v>
      </c>
      <c r="H8" s="33">
        <v>1578</v>
      </c>
      <c r="I8" s="66" t="s">
        <v>430</v>
      </c>
      <c r="J8" s="33">
        <f>H8*F8*D8</f>
        <v>3156</v>
      </c>
      <c r="K8" s="67" t="s">
        <v>432</v>
      </c>
    </row>
    <row r="9" ht="39.6" spans="1:11">
      <c r="A9" s="34"/>
      <c r="B9" s="27" t="s">
        <v>434</v>
      </c>
      <c r="C9" s="28" t="s">
        <v>44</v>
      </c>
      <c r="D9" s="29">
        <v>2</v>
      </c>
      <c r="E9" s="30" t="s">
        <v>428</v>
      </c>
      <c r="F9" s="31">
        <v>2</v>
      </c>
      <c r="G9" s="32" t="s">
        <v>429</v>
      </c>
      <c r="H9" s="33">
        <v>2243</v>
      </c>
      <c r="I9" s="66" t="s">
        <v>430</v>
      </c>
      <c r="J9" s="33">
        <f t="shared" ref="J9:J15" si="0">H9*F9*D9</f>
        <v>8972</v>
      </c>
      <c r="K9" s="67" t="s">
        <v>432</v>
      </c>
    </row>
    <row r="10" ht="39.6" spans="1:11">
      <c r="A10" s="35"/>
      <c r="B10" s="27" t="s">
        <v>435</v>
      </c>
      <c r="C10" s="28" t="s">
        <v>44</v>
      </c>
      <c r="D10" s="29">
        <v>4</v>
      </c>
      <c r="E10" s="30" t="s">
        <v>428</v>
      </c>
      <c r="F10" s="31">
        <v>2</v>
      </c>
      <c r="G10" s="32" t="s">
        <v>429</v>
      </c>
      <c r="H10" s="33">
        <v>2432</v>
      </c>
      <c r="I10" s="66" t="s">
        <v>430</v>
      </c>
      <c r="J10" s="33">
        <f t="shared" si="0"/>
        <v>19456</v>
      </c>
      <c r="K10" s="67" t="s">
        <v>432</v>
      </c>
    </row>
    <row r="11" spans="1:11">
      <c r="A11" s="36" t="s">
        <v>436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6.4" spans="1:11">
      <c r="A12" s="26" t="s">
        <v>12</v>
      </c>
      <c r="B12" s="39" t="s">
        <v>437</v>
      </c>
      <c r="C12" s="39" t="s">
        <v>102</v>
      </c>
      <c r="D12" s="40">
        <v>11</v>
      </c>
      <c r="E12" s="28" t="s">
        <v>438</v>
      </c>
      <c r="F12" s="40">
        <v>1</v>
      </c>
      <c r="G12" s="32" t="s">
        <v>429</v>
      </c>
      <c r="H12" s="41">
        <v>500</v>
      </c>
      <c r="I12" s="66" t="s">
        <v>430</v>
      </c>
      <c r="J12" s="33">
        <f t="shared" si="0"/>
        <v>5500</v>
      </c>
      <c r="K12" s="67" t="s">
        <v>439</v>
      </c>
    </row>
    <row r="13" ht="26.4" spans="1:11">
      <c r="A13" s="34"/>
      <c r="B13" s="28" t="s">
        <v>440</v>
      </c>
      <c r="C13" s="28" t="s">
        <v>102</v>
      </c>
      <c r="D13" s="40">
        <v>11</v>
      </c>
      <c r="E13" s="28" t="s">
        <v>438</v>
      </c>
      <c r="F13" s="40">
        <v>1</v>
      </c>
      <c r="G13" s="32" t="s">
        <v>429</v>
      </c>
      <c r="H13" s="41">
        <v>800</v>
      </c>
      <c r="I13" s="66" t="s">
        <v>430</v>
      </c>
      <c r="J13" s="33">
        <f t="shared" si="0"/>
        <v>8800</v>
      </c>
      <c r="K13" s="67" t="s">
        <v>439</v>
      </c>
    </row>
    <row r="14" ht="35" customHeight="1" spans="1:11">
      <c r="A14" s="34"/>
      <c r="B14" s="28" t="s">
        <v>441</v>
      </c>
      <c r="C14" s="28" t="s">
        <v>102</v>
      </c>
      <c r="D14" s="40">
        <v>5</v>
      </c>
      <c r="E14" s="28" t="s">
        <v>442</v>
      </c>
      <c r="F14" s="40">
        <v>1</v>
      </c>
      <c r="G14" s="32" t="s">
        <v>443</v>
      </c>
      <c r="H14" s="41">
        <v>1200</v>
      </c>
      <c r="I14" s="66" t="s">
        <v>430</v>
      </c>
      <c r="J14" s="33">
        <f t="shared" si="0"/>
        <v>6000</v>
      </c>
      <c r="K14" s="67"/>
    </row>
    <row r="15" ht="26.4" spans="1:11">
      <c r="A15" s="35"/>
      <c r="B15" s="28" t="s">
        <v>441</v>
      </c>
      <c r="C15" s="28" t="s">
        <v>104</v>
      </c>
      <c r="D15" s="40">
        <v>1</v>
      </c>
      <c r="E15" s="28" t="s">
        <v>442</v>
      </c>
      <c r="F15" s="40">
        <v>0</v>
      </c>
      <c r="G15" s="32" t="s">
        <v>443</v>
      </c>
      <c r="H15" s="41">
        <v>1800</v>
      </c>
      <c r="I15" s="66" t="s">
        <v>430</v>
      </c>
      <c r="J15" s="33">
        <f t="shared" si="0"/>
        <v>0</v>
      </c>
      <c r="K15" s="67" t="s">
        <v>444</v>
      </c>
    </row>
    <row r="16" spans="1:11">
      <c r="A16" s="36" t="s">
        <v>436</v>
      </c>
      <c r="B16" s="37"/>
      <c r="C16" s="37"/>
      <c r="D16" s="37"/>
      <c r="E16" s="37"/>
      <c r="F16" s="37"/>
      <c r="G16" s="37"/>
      <c r="H16" s="37" t="s">
        <v>445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446</v>
      </c>
      <c r="C17" s="30" t="s">
        <v>62</v>
      </c>
      <c r="D17" s="42">
        <v>10</v>
      </c>
      <c r="E17" s="30" t="s">
        <v>63</v>
      </c>
      <c r="F17" s="42">
        <v>1</v>
      </c>
      <c r="G17" s="30" t="s">
        <v>64</v>
      </c>
      <c r="H17" s="41">
        <v>1450</v>
      </c>
      <c r="I17" s="66" t="s">
        <v>430</v>
      </c>
      <c r="J17" s="33">
        <f>H17*F17*D17</f>
        <v>14500</v>
      </c>
      <c r="K17" s="71" t="s">
        <v>447</v>
      </c>
    </row>
    <row r="18" spans="1:11">
      <c r="A18" s="35"/>
      <c r="B18" s="28" t="s">
        <v>448</v>
      </c>
      <c r="C18" s="28" t="s">
        <v>62</v>
      </c>
      <c r="D18" s="40">
        <v>10</v>
      </c>
      <c r="E18" s="30" t="s">
        <v>63</v>
      </c>
      <c r="F18" s="42">
        <v>1</v>
      </c>
      <c r="G18" s="30" t="s">
        <v>64</v>
      </c>
      <c r="H18" s="41">
        <v>680</v>
      </c>
      <c r="I18" s="66" t="s">
        <v>430</v>
      </c>
      <c r="J18" s="33">
        <f>H18*F18*D18</f>
        <v>6800</v>
      </c>
      <c r="K18" s="72"/>
    </row>
    <row r="19" spans="1:11">
      <c r="A19" s="36" t="s">
        <v>436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449</v>
      </c>
      <c r="B20" s="30" t="s">
        <v>450</v>
      </c>
      <c r="C20" s="30" t="s">
        <v>451</v>
      </c>
      <c r="D20" s="42">
        <v>1</v>
      </c>
      <c r="E20" s="30" t="s">
        <v>206</v>
      </c>
      <c r="F20" s="42">
        <v>1</v>
      </c>
      <c r="G20" s="30" t="s">
        <v>452</v>
      </c>
      <c r="H20" s="41">
        <v>150000</v>
      </c>
      <c r="I20" s="66" t="s">
        <v>430</v>
      </c>
      <c r="J20" s="33">
        <f>H20*F20*D20</f>
        <v>150000</v>
      </c>
      <c r="K20" s="71"/>
    </row>
    <row r="21" spans="1:11">
      <c r="A21" s="34"/>
      <c r="B21" s="30" t="s">
        <v>453</v>
      </c>
      <c r="C21" s="30" t="s">
        <v>454</v>
      </c>
      <c r="D21" s="42">
        <v>1</v>
      </c>
      <c r="E21" s="30" t="s">
        <v>206</v>
      </c>
      <c r="F21" s="42">
        <v>1</v>
      </c>
      <c r="G21" s="30" t="s">
        <v>455</v>
      </c>
      <c r="H21" s="41">
        <v>90000</v>
      </c>
      <c r="I21" s="66" t="s">
        <v>430</v>
      </c>
      <c r="J21" s="33">
        <f>H21*F21*D21</f>
        <v>90000</v>
      </c>
      <c r="K21" s="71"/>
    </row>
    <row r="22" spans="1:11">
      <c r="A22" s="35"/>
      <c r="B22" s="30" t="s">
        <v>453</v>
      </c>
      <c r="C22" s="28" t="s">
        <v>456</v>
      </c>
      <c r="D22" s="40">
        <v>100</v>
      </c>
      <c r="E22" s="30" t="s">
        <v>428</v>
      </c>
      <c r="F22" s="42">
        <v>1</v>
      </c>
      <c r="G22" s="30" t="s">
        <v>457</v>
      </c>
      <c r="H22" s="43">
        <v>30</v>
      </c>
      <c r="I22" s="66" t="s">
        <v>430</v>
      </c>
      <c r="J22" s="33">
        <f>H22*F22*D22</f>
        <v>3000</v>
      </c>
      <c r="K22" s="71"/>
    </row>
    <row r="23" spans="1:11">
      <c r="A23" s="36" t="s">
        <v>436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446</v>
      </c>
      <c r="C24" s="40" t="s">
        <v>458</v>
      </c>
      <c r="D24" s="40">
        <v>150</v>
      </c>
      <c r="E24" s="28" t="s">
        <v>428</v>
      </c>
      <c r="F24" s="40">
        <v>1</v>
      </c>
      <c r="G24" s="28" t="s">
        <v>457</v>
      </c>
      <c r="H24" s="41">
        <v>358</v>
      </c>
      <c r="I24" s="66" t="s">
        <v>430</v>
      </c>
      <c r="J24" s="33">
        <f t="shared" ref="J24:J29" si="1">H24*F24*D24</f>
        <v>53700</v>
      </c>
      <c r="K24" s="67"/>
    </row>
    <row r="25" spans="1:11">
      <c r="A25" s="36" t="s">
        <v>436</v>
      </c>
      <c r="B25" s="37"/>
      <c r="C25" s="37"/>
      <c r="D25" s="37"/>
      <c r="E25" s="37"/>
      <c r="F25" s="37"/>
      <c r="G25" s="37"/>
      <c r="H25" s="37" t="s">
        <v>445</v>
      </c>
      <c r="I25" s="68"/>
      <c r="J25" s="69">
        <f>SUM(J24:J24)</f>
        <v>53700</v>
      </c>
      <c r="K25" s="70"/>
    </row>
    <row r="26" spans="1:11">
      <c r="A26" s="35" t="s">
        <v>459</v>
      </c>
      <c r="B26" s="40" t="s">
        <v>84</v>
      </c>
      <c r="C26" s="28" t="s">
        <v>459</v>
      </c>
      <c r="D26" s="40">
        <v>11</v>
      </c>
      <c r="E26" s="28" t="s">
        <v>428</v>
      </c>
      <c r="F26" s="40">
        <v>1</v>
      </c>
      <c r="G26" s="28" t="s">
        <v>457</v>
      </c>
      <c r="H26" s="41">
        <v>50</v>
      </c>
      <c r="I26" s="66" t="s">
        <v>430</v>
      </c>
      <c r="J26" s="33">
        <f t="shared" si="1"/>
        <v>550</v>
      </c>
      <c r="K26" s="67"/>
    </row>
    <row r="27" spans="1:11">
      <c r="A27" s="36" t="s">
        <v>436</v>
      </c>
      <c r="B27" s="37"/>
      <c r="C27" s="37"/>
      <c r="D27" s="37"/>
      <c r="E27" s="37"/>
      <c r="F27" s="37"/>
      <c r="G27" s="37"/>
      <c r="H27" s="37" t="s">
        <v>445</v>
      </c>
      <c r="I27" s="68"/>
      <c r="J27" s="69">
        <f>SUM(J26:J26)</f>
        <v>550</v>
      </c>
      <c r="K27" s="70"/>
    </row>
    <row r="28" spans="1:11">
      <c r="A28" s="26" t="s">
        <v>460</v>
      </c>
      <c r="B28" s="40" t="s">
        <v>461</v>
      </c>
      <c r="C28" s="39" t="s">
        <v>58</v>
      </c>
      <c r="D28" s="40">
        <v>2</v>
      </c>
      <c r="E28" s="44" t="s">
        <v>206</v>
      </c>
      <c r="F28" s="45">
        <v>0</v>
      </c>
      <c r="G28" s="44" t="s">
        <v>457</v>
      </c>
      <c r="H28" s="46">
        <v>50</v>
      </c>
      <c r="I28" s="66" t="s">
        <v>430</v>
      </c>
      <c r="J28" s="33">
        <f t="shared" si="1"/>
        <v>0</v>
      </c>
      <c r="K28" s="67" t="s">
        <v>462</v>
      </c>
    </row>
    <row r="29" spans="1:11">
      <c r="A29" s="35"/>
      <c r="B29" s="40" t="s">
        <v>197</v>
      </c>
      <c r="C29" s="39" t="s">
        <v>58</v>
      </c>
      <c r="D29" s="40">
        <v>6</v>
      </c>
      <c r="E29" s="44" t="s">
        <v>206</v>
      </c>
      <c r="F29" s="45">
        <v>0</v>
      </c>
      <c r="G29" s="44" t="s">
        <v>457</v>
      </c>
      <c r="H29" s="46">
        <v>50</v>
      </c>
      <c r="I29" s="66" t="s">
        <v>430</v>
      </c>
      <c r="J29" s="33">
        <f t="shared" si="1"/>
        <v>0</v>
      </c>
      <c r="K29" s="67" t="s">
        <v>462</v>
      </c>
    </row>
    <row r="30" spans="1:11">
      <c r="A30" s="36" t="s">
        <v>436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116</v>
      </c>
      <c r="B31" s="40" t="s">
        <v>463</v>
      </c>
      <c r="C31" s="39" t="s">
        <v>116</v>
      </c>
      <c r="D31" s="40">
        <v>4</v>
      </c>
      <c r="E31" s="44" t="s">
        <v>428</v>
      </c>
      <c r="F31" s="45">
        <v>2</v>
      </c>
      <c r="G31" s="44" t="s">
        <v>143</v>
      </c>
      <c r="H31" s="46">
        <v>800</v>
      </c>
      <c r="I31" s="66" t="s">
        <v>430</v>
      </c>
      <c r="J31" s="33">
        <f>H31*F31*D31</f>
        <v>6400</v>
      </c>
      <c r="K31" s="67" t="s">
        <v>464</v>
      </c>
    </row>
    <row r="32" spans="1:11">
      <c r="A32" s="35"/>
      <c r="B32" s="40" t="s">
        <v>463</v>
      </c>
      <c r="C32" s="39" t="s">
        <v>465</v>
      </c>
      <c r="D32" s="40">
        <v>4</v>
      </c>
      <c r="E32" s="44" t="s">
        <v>428</v>
      </c>
      <c r="F32" s="45">
        <v>2</v>
      </c>
      <c r="G32" s="44" t="s">
        <v>143</v>
      </c>
      <c r="H32" s="46">
        <v>60</v>
      </c>
      <c r="I32" s="66" t="s">
        <v>430</v>
      </c>
      <c r="J32" s="33">
        <f>H32*F32*D32</f>
        <v>480</v>
      </c>
      <c r="K32" s="73"/>
    </row>
    <row r="33" spans="1:11">
      <c r="A33" s="36" t="s">
        <v>436</v>
      </c>
      <c r="B33" s="37"/>
      <c r="C33" s="37"/>
      <c r="D33" s="37"/>
      <c r="E33" s="37"/>
      <c r="F33" s="37"/>
      <c r="G33" s="37"/>
      <c r="H33" s="37" t="s">
        <v>445</v>
      </c>
      <c r="I33" s="68"/>
      <c r="J33" s="69">
        <f>SUM(J31:J32)</f>
        <v>6880</v>
      </c>
      <c r="K33" s="70"/>
    </row>
    <row r="34" spans="1:11">
      <c r="A34" s="35" t="s">
        <v>466</v>
      </c>
      <c r="B34" s="40" t="s">
        <v>467</v>
      </c>
      <c r="C34" s="28" t="s">
        <v>58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430</v>
      </c>
      <c r="J34" s="33">
        <f>H34*F34*D34</f>
        <v>10000</v>
      </c>
      <c r="K34" s="67"/>
    </row>
    <row r="35" spans="1:11">
      <c r="A35" s="36" t="s">
        <v>436</v>
      </c>
      <c r="B35" s="37"/>
      <c r="C35" s="37"/>
      <c r="D35" s="37"/>
      <c r="E35" s="37"/>
      <c r="F35" s="37"/>
      <c r="G35" s="37"/>
      <c r="H35" s="37" t="s">
        <v>445</v>
      </c>
      <c r="I35" s="68"/>
      <c r="J35" s="69">
        <f>SUM(J34)</f>
        <v>10000</v>
      </c>
      <c r="K35" s="70"/>
    </row>
    <row r="36" spans="1:11">
      <c r="A36" s="47" t="s">
        <v>71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468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469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15" spans="1:11">
      <c r="A39" s="53" t="s">
        <v>75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0" zoomScaleNormal="80" topLeftCell="A5" workbookViewId="0">
      <selection activeCell="K24" sqref="K24"/>
    </sheetView>
  </sheetViews>
  <sheetFormatPr defaultColWidth="10.9393939393939" defaultRowHeight="17.4"/>
  <cols>
    <col min="1" max="1" width="17.8181818181818" customWidth="1"/>
    <col min="2" max="2" width="38" customWidth="1"/>
    <col min="3" max="3" width="16.8181818181818" customWidth="1"/>
    <col min="4" max="4" width="10.8181818181818" style="205"/>
    <col min="5" max="5" width="8.97727272727273" style="205" customWidth="1"/>
    <col min="6" max="6" width="10.469696969697" customWidth="1"/>
    <col min="7" max="7" width="8.06818181818182" customWidth="1"/>
    <col min="8" max="8" width="13.3484848484848" customWidth="1"/>
    <col min="9" max="9" width="14.1742424242424" customWidth="1"/>
    <col min="10" max="10" width="15.469696969697" customWidth="1"/>
    <col min="11" max="11" width="42.2727272727273" style="161" customWidth="1"/>
  </cols>
  <sheetData>
    <row r="1" ht="24" customHeight="1" spans="1:11">
      <c r="A1" s="223" t="s">
        <v>22</v>
      </c>
      <c r="B1" s="224" t="s">
        <v>23</v>
      </c>
      <c r="C1" s="225"/>
      <c r="D1" s="225"/>
      <c r="E1" s="225"/>
      <c r="F1" s="226"/>
      <c r="G1" s="227" t="s">
        <v>24</v>
      </c>
      <c r="H1" s="224"/>
      <c r="I1" s="226"/>
      <c r="J1" s="254" t="s">
        <v>25</v>
      </c>
      <c r="K1" s="255"/>
    </row>
    <row r="2" ht="24" customHeight="1" spans="1:11">
      <c r="A2" s="1" t="s">
        <v>26</v>
      </c>
      <c r="B2" s="2" t="s">
        <v>27</v>
      </c>
      <c r="C2" s="3"/>
      <c r="D2" s="3"/>
      <c r="E2" s="3"/>
      <c r="F2" s="4"/>
      <c r="G2" s="5" t="s">
        <v>28</v>
      </c>
      <c r="H2" s="2"/>
      <c r="I2" s="4"/>
      <c r="J2" s="55" t="s">
        <v>25</v>
      </c>
      <c r="K2" s="56"/>
    </row>
    <row r="3" ht="24" customHeight="1" spans="1:11">
      <c r="A3" s="1" t="s">
        <v>29</v>
      </c>
      <c r="B3" s="228" t="s">
        <v>30</v>
      </c>
      <c r="C3" s="7" t="s">
        <v>31</v>
      </c>
      <c r="D3" s="8">
        <v>10</v>
      </c>
      <c r="E3" s="9"/>
      <c r="F3" s="10"/>
      <c r="G3" s="11" t="s">
        <v>32</v>
      </c>
      <c r="H3" s="12" t="s">
        <v>33</v>
      </c>
      <c r="I3" s="57"/>
      <c r="J3" s="16" t="s">
        <v>34</v>
      </c>
      <c r="K3" s="256">
        <v>45617</v>
      </c>
    </row>
    <row r="4" ht="24" customHeight="1" spans="1:11">
      <c r="A4" s="1" t="s">
        <v>35</v>
      </c>
      <c r="B4" s="228" t="s">
        <v>36</v>
      </c>
      <c r="C4" s="7" t="s">
        <v>37</v>
      </c>
      <c r="D4" s="229" t="s">
        <v>38</v>
      </c>
      <c r="E4" s="230"/>
      <c r="F4" s="231"/>
      <c r="G4" s="16" t="s">
        <v>25</v>
      </c>
      <c r="H4" s="17"/>
      <c r="I4" s="59"/>
      <c r="J4" s="60"/>
      <c r="K4" s="61"/>
    </row>
    <row r="5" ht="29" customHeight="1" spans="1:11">
      <c r="A5" s="232" t="s">
        <v>39</v>
      </c>
      <c r="B5" s="233"/>
      <c r="C5" s="234" t="s">
        <v>40</v>
      </c>
      <c r="D5" s="235" t="s">
        <v>5</v>
      </c>
      <c r="E5" s="236"/>
      <c r="F5" s="235" t="s">
        <v>41</v>
      </c>
      <c r="G5" s="236"/>
      <c r="H5" s="237" t="s">
        <v>4</v>
      </c>
      <c r="I5" s="257"/>
      <c r="J5" s="258" t="s">
        <v>42</v>
      </c>
      <c r="K5" s="259" t="s">
        <v>7</v>
      </c>
    </row>
    <row r="6" ht="29" customHeight="1" spans="1:11">
      <c r="A6" s="183" t="s">
        <v>9</v>
      </c>
      <c r="B6" s="238" t="s">
        <v>43</v>
      </c>
      <c r="C6" s="28" t="s">
        <v>44</v>
      </c>
      <c r="D6" s="40">
        <v>10</v>
      </c>
      <c r="E6" s="40"/>
      <c r="F6" s="45" t="s">
        <v>45</v>
      </c>
      <c r="G6" s="45"/>
      <c r="H6" s="239">
        <v>2000</v>
      </c>
      <c r="I6" s="239"/>
      <c r="J6" s="46">
        <f>D6*H6</f>
        <v>20000</v>
      </c>
      <c r="K6" s="260"/>
    </row>
    <row r="7" ht="29" customHeight="1" spans="1:11">
      <c r="A7" s="36" t="s">
        <v>46</v>
      </c>
      <c r="B7" s="37"/>
      <c r="C7" s="37"/>
      <c r="D7" s="37"/>
      <c r="E7" s="37"/>
      <c r="F7" s="37"/>
      <c r="G7" s="37"/>
      <c r="H7" s="37"/>
      <c r="I7" s="68"/>
      <c r="J7" s="69">
        <f>J6</f>
        <v>20000</v>
      </c>
      <c r="K7" s="261"/>
    </row>
    <row r="8" ht="29" customHeight="1" spans="1:11">
      <c r="A8" s="232" t="s">
        <v>39</v>
      </c>
      <c r="B8" s="233"/>
      <c r="C8" s="234" t="s">
        <v>47</v>
      </c>
      <c r="D8" s="235" t="s">
        <v>5</v>
      </c>
      <c r="E8" s="236"/>
      <c r="F8" s="235" t="s">
        <v>41</v>
      </c>
      <c r="G8" s="236"/>
      <c r="H8" s="235" t="s">
        <v>4</v>
      </c>
      <c r="I8" s="236"/>
      <c r="J8" s="258" t="s">
        <v>42</v>
      </c>
      <c r="K8" s="259" t="s">
        <v>7</v>
      </c>
    </row>
    <row r="9" ht="29" customHeight="1" spans="1:11">
      <c r="A9" s="240" t="s">
        <v>48</v>
      </c>
      <c r="B9" s="241" t="s">
        <v>49</v>
      </c>
      <c r="C9" s="28" t="s">
        <v>50</v>
      </c>
      <c r="D9" s="242">
        <v>20</v>
      </c>
      <c r="E9" s="243"/>
      <c r="F9" s="244" t="s">
        <v>51</v>
      </c>
      <c r="G9" s="244"/>
      <c r="H9" s="239">
        <v>260</v>
      </c>
      <c r="I9" s="239"/>
      <c r="J9" s="262">
        <f>D9*H9</f>
        <v>5200</v>
      </c>
      <c r="K9" s="263" t="s">
        <v>52</v>
      </c>
    </row>
    <row r="10" ht="29" customHeight="1" spans="1:11">
      <c r="A10" s="240"/>
      <c r="B10" s="241" t="s">
        <v>49</v>
      </c>
      <c r="C10" s="28" t="s">
        <v>50</v>
      </c>
      <c r="D10" s="242">
        <v>0</v>
      </c>
      <c r="E10" s="243"/>
      <c r="F10" s="244" t="s">
        <v>51</v>
      </c>
      <c r="G10" s="244"/>
      <c r="H10" s="239">
        <v>680</v>
      </c>
      <c r="I10" s="239"/>
      <c r="J10" s="262">
        <f>D10*H10</f>
        <v>0</v>
      </c>
      <c r="K10" s="264" t="s">
        <v>53</v>
      </c>
    </row>
    <row r="11" ht="29" customHeight="1" spans="1:11">
      <c r="A11" s="240"/>
      <c r="B11" s="39" t="s">
        <v>54</v>
      </c>
      <c r="C11" s="28" t="s">
        <v>55</v>
      </c>
      <c r="D11" s="245">
        <v>0</v>
      </c>
      <c r="E11" s="245"/>
      <c r="F11" s="40" t="s">
        <v>56</v>
      </c>
      <c r="G11" s="40"/>
      <c r="H11" s="239">
        <v>0</v>
      </c>
      <c r="I11" s="239"/>
      <c r="J11" s="262">
        <f>D11*H11</f>
        <v>0</v>
      </c>
      <c r="K11" s="264" t="s">
        <v>57</v>
      </c>
    </row>
    <row r="12" ht="29" customHeight="1" spans="1:11">
      <c r="A12" s="240"/>
      <c r="B12" s="39"/>
      <c r="C12" s="28" t="s">
        <v>58</v>
      </c>
      <c r="D12" s="245">
        <v>0</v>
      </c>
      <c r="E12" s="245"/>
      <c r="F12" s="40" t="s">
        <v>56</v>
      </c>
      <c r="G12" s="40"/>
      <c r="H12" s="239">
        <v>0</v>
      </c>
      <c r="I12" s="239"/>
      <c r="J12" s="262">
        <f>D12*H12</f>
        <v>0</v>
      </c>
      <c r="K12" s="264" t="s">
        <v>59</v>
      </c>
    </row>
    <row r="13" ht="29" customHeight="1" spans="1:11">
      <c r="A13" s="36" t="s">
        <v>46</v>
      </c>
      <c r="B13" s="37"/>
      <c r="C13" s="37"/>
      <c r="D13" s="37"/>
      <c r="E13" s="37"/>
      <c r="F13" s="37"/>
      <c r="G13" s="37"/>
      <c r="H13" s="37"/>
      <c r="I13" s="68"/>
      <c r="J13" s="69">
        <f>SUM(J9:J12)</f>
        <v>5200</v>
      </c>
      <c r="K13" s="261"/>
    </row>
    <row r="14" ht="29" customHeight="1" spans="1:11">
      <c r="A14" s="232" t="s">
        <v>39</v>
      </c>
      <c r="B14" s="233"/>
      <c r="C14" s="234" t="s">
        <v>60</v>
      </c>
      <c r="D14" s="235" t="s">
        <v>5</v>
      </c>
      <c r="E14" s="236"/>
      <c r="F14" s="235" t="s">
        <v>41</v>
      </c>
      <c r="G14" s="236"/>
      <c r="H14" s="235" t="s">
        <v>4</v>
      </c>
      <c r="I14" s="236"/>
      <c r="J14" s="258" t="s">
        <v>42</v>
      </c>
      <c r="K14" s="259" t="s">
        <v>7</v>
      </c>
    </row>
    <row r="15" ht="29" customHeight="1" spans="1:11">
      <c r="A15" s="26" t="s">
        <v>14</v>
      </c>
      <c r="B15" s="30" t="s">
        <v>61</v>
      </c>
      <c r="C15" s="30" t="s">
        <v>62</v>
      </c>
      <c r="D15" s="42">
        <v>10</v>
      </c>
      <c r="E15" s="30" t="s">
        <v>63</v>
      </c>
      <c r="F15" s="42">
        <v>2</v>
      </c>
      <c r="G15" s="30" t="s">
        <v>64</v>
      </c>
      <c r="H15" s="239">
        <v>1400</v>
      </c>
      <c r="I15" s="239"/>
      <c r="J15" s="46">
        <f>D15*F15*H15</f>
        <v>28000</v>
      </c>
      <c r="K15" s="265"/>
    </row>
    <row r="16" ht="29" customHeight="1" spans="1:11">
      <c r="A16" s="36" t="s">
        <v>46</v>
      </c>
      <c r="B16" s="37"/>
      <c r="C16" s="37"/>
      <c r="D16" s="37"/>
      <c r="E16" s="37"/>
      <c r="F16" s="37"/>
      <c r="G16" s="37"/>
      <c r="H16" s="37"/>
      <c r="I16" s="68"/>
      <c r="J16" s="69">
        <f>SUM(J15:J15)</f>
        <v>28000</v>
      </c>
      <c r="K16" s="261"/>
    </row>
    <row r="17" ht="29" customHeight="1" spans="1:11">
      <c r="A17" s="232" t="s">
        <v>39</v>
      </c>
      <c r="B17" s="233"/>
      <c r="C17" s="234" t="s">
        <v>65</v>
      </c>
      <c r="D17" s="235" t="s">
        <v>5</v>
      </c>
      <c r="E17" s="236"/>
      <c r="F17" s="235" t="s">
        <v>41</v>
      </c>
      <c r="G17" s="236"/>
      <c r="H17" s="235" t="s">
        <v>66</v>
      </c>
      <c r="I17" s="236"/>
      <c r="J17" s="258" t="s">
        <v>42</v>
      </c>
      <c r="K17" s="259" t="s">
        <v>7</v>
      </c>
    </row>
    <row r="18" ht="29" customHeight="1" spans="1:11">
      <c r="A18" s="246" t="s">
        <v>16</v>
      </c>
      <c r="B18" s="40" t="s">
        <v>67</v>
      </c>
      <c r="C18" s="40" t="s">
        <v>68</v>
      </c>
      <c r="D18" s="40">
        <v>10</v>
      </c>
      <c r="E18" s="40"/>
      <c r="F18" s="40" t="s">
        <v>45</v>
      </c>
      <c r="G18" s="40"/>
      <c r="H18" s="247">
        <v>400</v>
      </c>
      <c r="I18" s="247"/>
      <c r="J18" s="46">
        <f>D18*H18</f>
        <v>4000</v>
      </c>
      <c r="K18" s="264" t="s">
        <v>69</v>
      </c>
    </row>
    <row r="19" ht="29" customHeight="1" spans="1:11">
      <c r="A19" s="246"/>
      <c r="B19" s="40"/>
      <c r="C19" s="40" t="s">
        <v>70</v>
      </c>
      <c r="D19" s="40">
        <v>1</v>
      </c>
      <c r="E19" s="40"/>
      <c r="F19" s="40" t="s">
        <v>10</v>
      </c>
      <c r="G19" s="40"/>
      <c r="H19" s="247">
        <v>1000</v>
      </c>
      <c r="I19" s="247"/>
      <c r="J19" s="46">
        <f>D19*H19</f>
        <v>1000</v>
      </c>
      <c r="K19" s="264"/>
    </row>
    <row r="20" ht="29" customHeight="1" spans="1:11">
      <c r="A20" s="36" t="s">
        <v>46</v>
      </c>
      <c r="B20" s="37"/>
      <c r="C20" s="37"/>
      <c r="D20" s="37"/>
      <c r="E20" s="37"/>
      <c r="F20" s="37"/>
      <c r="G20" s="37"/>
      <c r="H20" s="37"/>
      <c r="I20" s="68"/>
      <c r="J20" s="69">
        <f>SUM(J18:J19)</f>
        <v>5000</v>
      </c>
      <c r="K20" s="261"/>
    </row>
    <row r="21" ht="30" customHeight="1" spans="1:11">
      <c r="A21" s="47" t="s">
        <v>71</v>
      </c>
      <c r="B21" s="48"/>
      <c r="C21" s="48"/>
      <c r="D21" s="48"/>
      <c r="E21" s="48"/>
      <c r="F21" s="48"/>
      <c r="G21" s="48"/>
      <c r="H21" s="48"/>
      <c r="I21" s="74"/>
      <c r="J21" s="75">
        <f>J7+J13+J16+J20</f>
        <v>58200</v>
      </c>
      <c r="K21" s="266"/>
    </row>
    <row r="22" ht="30" customHeight="1" spans="1:11">
      <c r="A22" s="248" t="s">
        <v>72</v>
      </c>
      <c r="B22" s="249"/>
      <c r="C22" s="249"/>
      <c r="D22" s="249"/>
      <c r="E22" s="249"/>
      <c r="F22" s="249"/>
      <c r="G22" s="249"/>
      <c r="H22" s="249"/>
      <c r="I22" s="267">
        <v>0.08</v>
      </c>
      <c r="J22" s="78">
        <f>J21*I22</f>
        <v>4656</v>
      </c>
      <c r="K22" s="268"/>
    </row>
    <row r="23" ht="30" customHeight="1" spans="1:11">
      <c r="A23" s="250" t="s">
        <v>73</v>
      </c>
      <c r="B23" s="251"/>
      <c r="C23" s="251"/>
      <c r="D23" s="251"/>
      <c r="E23" s="251"/>
      <c r="F23" s="251"/>
      <c r="G23" s="251"/>
      <c r="H23" s="251"/>
      <c r="I23" s="267">
        <v>0.06</v>
      </c>
      <c r="J23" s="269">
        <f>(J13+J20)*I23</f>
        <v>612</v>
      </c>
      <c r="K23" s="270" t="s">
        <v>74</v>
      </c>
    </row>
    <row r="24" ht="30" customHeight="1" spans="1:11">
      <c r="A24" s="252" t="s">
        <v>75</v>
      </c>
      <c r="B24" s="253"/>
      <c r="C24" s="253"/>
      <c r="D24" s="253"/>
      <c r="E24" s="253"/>
      <c r="F24" s="253"/>
      <c r="G24" s="253"/>
      <c r="H24" s="253"/>
      <c r="I24" s="271"/>
      <c r="J24" s="272">
        <f>SUM(J21:J23)</f>
        <v>63468</v>
      </c>
      <c r="K24" s="273"/>
    </row>
  </sheetData>
  <sheetProtection autoFilter="0"/>
  <mergeCells count="5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I13"/>
    <mergeCell ref="A14:B14"/>
    <mergeCell ref="D14:E14"/>
    <mergeCell ref="F14:G14"/>
    <mergeCell ref="H14:I14"/>
    <mergeCell ref="H15:I15"/>
    <mergeCell ref="A16:I16"/>
    <mergeCell ref="A17:B17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A20:I20"/>
    <mergeCell ref="A21:I21"/>
    <mergeCell ref="A22:H22"/>
    <mergeCell ref="A23:H23"/>
    <mergeCell ref="A24:I24"/>
    <mergeCell ref="A9:A12"/>
    <mergeCell ref="A18:A19"/>
    <mergeCell ref="B11:B12"/>
    <mergeCell ref="B18:B19"/>
  </mergeCells>
  <dataValidations count="4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5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 C19">
      <formula1>"酒店早餐,自助午餐,围桌午餐,自助晚餐,围桌晚餐,鸡尾酒会,酒水,特色餐,其他"</formula1>
    </dataValidation>
    <dataValidation type="list" allowBlank="1" showInputMessage="1" showErrorMessage="1" sqref="C9:C12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0.9393939393939" defaultRowHeight="15.6"/>
  <cols>
    <col min="1" max="1" width="21.3484848484848" customWidth="1"/>
    <col min="2" max="2" width="32" customWidth="1"/>
    <col min="3" max="3" width="17.5833333333333" customWidth="1"/>
    <col min="4" max="5" width="11" customWidth="1"/>
    <col min="6" max="6" width="14.8181818181818" customWidth="1"/>
    <col min="7" max="7" width="11" customWidth="1"/>
    <col min="11" max="11" width="27.8181818181818" customWidth="1"/>
    <col min="12" max="12" width="20.8181818181818" customWidth="1"/>
  </cols>
  <sheetData>
    <row r="1" ht="23" customHeight="1" spans="1:9">
      <c r="A1" s="203" t="s">
        <v>76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65</v>
      </c>
      <c r="B2" s="203" t="s">
        <v>77</v>
      </c>
      <c r="C2" s="203" t="s">
        <v>78</v>
      </c>
      <c r="D2" s="203" t="s">
        <v>79</v>
      </c>
      <c r="E2" s="203" t="s">
        <v>80</v>
      </c>
      <c r="F2" s="203" t="s">
        <v>6</v>
      </c>
      <c r="G2" s="203" t="s">
        <v>81</v>
      </c>
      <c r="H2" s="205"/>
      <c r="I2" s="205"/>
    </row>
    <row r="3" ht="17.4" spans="1:9">
      <c r="A3" s="206" t="s">
        <v>82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4" spans="1:9">
      <c r="A4" s="206" t="s">
        <v>83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4" spans="1:9">
      <c r="A5" s="206" t="s">
        <v>48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4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4" spans="1:9">
      <c r="A7" s="206" t="s">
        <v>84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85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4" spans="1:9">
      <c r="A9" s="206" t="s">
        <v>86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4" spans="1:9">
      <c r="A10" s="206" t="s">
        <v>87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4" spans="1:9">
      <c r="A11" s="206" t="s">
        <v>88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4" spans="1:12">
      <c r="A12" s="206" t="s">
        <v>89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7.4" spans="1:12">
      <c r="A13" s="203" t="s">
        <v>90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7.4" spans="1:12">
      <c r="A14" s="203" t="s">
        <v>91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15" customHeight="1" spans="1:3">
      <c r="A17" s="211" t="s">
        <v>92</v>
      </c>
      <c r="B17" s="212" t="s">
        <v>93</v>
      </c>
      <c r="C17" s="213">
        <f>SUM(G12,G11,G7,G6,G4,G3)</f>
        <v>0.772555767667575</v>
      </c>
    </row>
    <row r="18" ht="17.4" spans="1:3">
      <c r="A18" s="214"/>
      <c r="B18" s="206" t="s">
        <v>82</v>
      </c>
      <c r="C18" s="210">
        <v>0.234962525331628</v>
      </c>
    </row>
    <row r="19" ht="17.4" spans="1:3">
      <c r="A19" s="215"/>
      <c r="B19" s="206" t="s">
        <v>83</v>
      </c>
      <c r="C19" s="210">
        <v>0.230612878798596</v>
      </c>
    </row>
    <row r="20" ht="17.4" spans="1:3">
      <c r="A20" s="215"/>
      <c r="B20" s="206" t="s">
        <v>89</v>
      </c>
      <c r="C20" s="210">
        <v>0.214006236649547</v>
      </c>
    </row>
    <row r="21" ht="17.4" spans="1:3">
      <c r="A21" s="215"/>
      <c r="B21" s="206" t="s">
        <v>16</v>
      </c>
      <c r="C21" s="210">
        <v>0.058923050490842</v>
      </c>
    </row>
    <row r="22" ht="17.4" spans="1:3">
      <c r="A22" s="215"/>
      <c r="B22" s="206" t="s">
        <v>88</v>
      </c>
      <c r="C22" s="210">
        <v>0.0281472609559405</v>
      </c>
    </row>
    <row r="23" ht="17.4" spans="1:3">
      <c r="A23" s="215"/>
      <c r="B23" s="206" t="s">
        <v>84</v>
      </c>
      <c r="C23" s="210">
        <v>0.00590381544102151</v>
      </c>
    </row>
    <row r="24" ht="34.8" spans="1:5">
      <c r="A24" s="216" t="s">
        <v>94</v>
      </c>
      <c r="B24" s="217" t="s">
        <v>95</v>
      </c>
      <c r="C24" s="218">
        <f>1-C17</f>
        <v>0.227444232332425</v>
      </c>
      <c r="D24" s="161"/>
      <c r="E24" s="219"/>
    </row>
    <row r="25" ht="17.4" spans="1:5">
      <c r="A25" s="220"/>
      <c r="B25" s="206" t="s">
        <v>96</v>
      </c>
      <c r="C25" s="210">
        <v>0.128488957580458</v>
      </c>
      <c r="D25" s="161"/>
      <c r="E25" s="219"/>
    </row>
    <row r="26" ht="17.4" spans="1:5">
      <c r="A26" s="221"/>
      <c r="B26" s="206" t="s">
        <v>48</v>
      </c>
      <c r="C26" s="210">
        <v>0.0788486029201332</v>
      </c>
      <c r="D26" s="161"/>
      <c r="E26" s="219"/>
    </row>
    <row r="27" ht="17.4" spans="1:4">
      <c r="A27" s="222"/>
      <c r="B27" s="206" t="s">
        <v>87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0.9393939393939" defaultRowHeight="15.6"/>
  <cols>
    <col min="2" max="2" width="20" customWidth="1"/>
    <col min="3" max="3" width="18.469696969697" customWidth="1"/>
    <col min="8" max="8" width="38.5833333333333" customWidth="1"/>
  </cols>
  <sheetData>
    <row r="1" spans="1:9">
      <c r="A1" s="189" t="s">
        <v>39</v>
      </c>
      <c r="B1" s="190"/>
      <c r="C1" s="191" t="s">
        <v>47</v>
      </c>
      <c r="D1" s="192" t="s">
        <v>5</v>
      </c>
      <c r="E1" s="193"/>
      <c r="F1" s="192" t="s">
        <v>41</v>
      </c>
      <c r="G1" s="193"/>
      <c r="H1" s="194" t="s">
        <v>97</v>
      </c>
      <c r="I1" s="202"/>
    </row>
    <row r="2" spans="1:7">
      <c r="A2" s="195" t="s">
        <v>12</v>
      </c>
      <c r="B2" s="39" t="s">
        <v>98</v>
      </c>
      <c r="C2" s="39" t="s">
        <v>50</v>
      </c>
      <c r="D2" s="184">
        <v>1</v>
      </c>
      <c r="E2" s="184"/>
      <c r="F2" s="40" t="s">
        <v>99</v>
      </c>
      <c r="G2" s="40"/>
    </row>
    <row r="3" spans="1:7">
      <c r="A3" s="195"/>
      <c r="B3" s="39"/>
      <c r="C3" s="28" t="s">
        <v>100</v>
      </c>
      <c r="D3" s="184">
        <v>1</v>
      </c>
      <c r="E3" s="184"/>
      <c r="F3" s="40" t="s">
        <v>101</v>
      </c>
      <c r="G3" s="40"/>
    </row>
    <row r="4" spans="1:7">
      <c r="A4" s="195"/>
      <c r="B4" s="39"/>
      <c r="C4" s="28" t="s">
        <v>102</v>
      </c>
      <c r="D4" s="184">
        <v>1070</v>
      </c>
      <c r="E4" s="184"/>
      <c r="F4" s="40" t="s">
        <v>101</v>
      </c>
      <c r="G4" s="40"/>
    </row>
    <row r="5" spans="1:7">
      <c r="A5" s="195"/>
      <c r="B5" s="39"/>
      <c r="C5" s="28" t="s">
        <v>103</v>
      </c>
      <c r="D5" s="184">
        <v>1</v>
      </c>
      <c r="E5" s="184"/>
      <c r="F5" s="40" t="s">
        <v>101</v>
      </c>
      <c r="G5" s="40"/>
    </row>
    <row r="6" spans="1:7">
      <c r="A6" s="195"/>
      <c r="B6" s="39"/>
      <c r="C6" s="28" t="s">
        <v>104</v>
      </c>
      <c r="D6" s="184">
        <v>1</v>
      </c>
      <c r="E6" s="184"/>
      <c r="F6" s="40" t="s">
        <v>101</v>
      </c>
      <c r="G6" s="40"/>
    </row>
    <row r="7" spans="1:7">
      <c r="A7" s="195"/>
      <c r="B7" s="39"/>
      <c r="C7" s="28" t="s">
        <v>105</v>
      </c>
      <c r="D7" s="184">
        <v>1</v>
      </c>
      <c r="E7" s="184"/>
      <c r="F7" s="40" t="s">
        <v>101</v>
      </c>
      <c r="G7" s="40"/>
    </row>
    <row r="8" spans="1:7">
      <c r="A8" s="195"/>
      <c r="B8" s="39"/>
      <c r="C8" s="28" t="s">
        <v>106</v>
      </c>
      <c r="D8" s="184">
        <v>2</v>
      </c>
      <c r="E8" s="184"/>
      <c r="F8" s="40" t="s">
        <v>101</v>
      </c>
      <c r="G8" s="40"/>
    </row>
    <row r="9" spans="1:7">
      <c r="A9" s="195"/>
      <c r="B9" s="39"/>
      <c r="C9" s="28" t="s">
        <v>107</v>
      </c>
      <c r="D9" s="184">
        <v>1</v>
      </c>
      <c r="E9" s="184"/>
      <c r="F9" s="40" t="s">
        <v>101</v>
      </c>
      <c r="G9" s="40"/>
    </row>
    <row r="10" spans="1:7">
      <c r="A10" s="195"/>
      <c r="B10" s="39"/>
      <c r="C10" s="28" t="s">
        <v>108</v>
      </c>
      <c r="D10" s="184">
        <v>1</v>
      </c>
      <c r="E10" s="184"/>
      <c r="F10" s="40" t="s">
        <v>101</v>
      </c>
      <c r="G10" s="40"/>
    </row>
    <row r="11" spans="1:7">
      <c r="A11" s="195"/>
      <c r="B11" s="39"/>
      <c r="C11" s="28" t="s">
        <v>109</v>
      </c>
      <c r="D11" s="184">
        <v>1</v>
      </c>
      <c r="E11" s="184"/>
      <c r="F11" s="40" t="s">
        <v>101</v>
      </c>
      <c r="G11" s="40"/>
    </row>
    <row r="12" spans="1:7">
      <c r="A12" s="195"/>
      <c r="B12" s="39"/>
      <c r="C12" s="28" t="s">
        <v>110</v>
      </c>
      <c r="D12" s="184">
        <v>1</v>
      </c>
      <c r="E12" s="184"/>
      <c r="F12" s="40" t="s">
        <v>101</v>
      </c>
      <c r="G12" s="40"/>
    </row>
    <row r="13" spans="1:7">
      <c r="A13" s="195"/>
      <c r="B13" s="39"/>
      <c r="C13" s="28" t="s">
        <v>111</v>
      </c>
      <c r="D13" s="184">
        <v>1</v>
      </c>
      <c r="E13" s="184"/>
      <c r="F13" s="40" t="s">
        <v>101</v>
      </c>
      <c r="G13" s="40"/>
    </row>
    <row r="14" spans="1:7">
      <c r="A14" s="195"/>
      <c r="B14" s="39"/>
      <c r="C14" s="28" t="s">
        <v>112</v>
      </c>
      <c r="D14" s="184">
        <v>1</v>
      </c>
      <c r="E14" s="184"/>
      <c r="F14" s="40" t="s">
        <v>101</v>
      </c>
      <c r="G14" s="40"/>
    </row>
    <row r="15" spans="1:7">
      <c r="A15" s="195"/>
      <c r="B15" s="39" t="s">
        <v>113</v>
      </c>
      <c r="C15" s="39" t="s">
        <v>50</v>
      </c>
      <c r="D15" s="184">
        <v>1</v>
      </c>
      <c r="E15" s="184"/>
      <c r="F15" s="40" t="s">
        <v>114</v>
      </c>
      <c r="G15" s="40"/>
    </row>
    <row r="16" spans="1:7">
      <c r="A16" s="195"/>
      <c r="B16" s="39"/>
      <c r="C16" s="28" t="s">
        <v>100</v>
      </c>
      <c r="D16" s="184">
        <v>1</v>
      </c>
      <c r="E16" s="184"/>
      <c r="F16" s="40" t="s">
        <v>114</v>
      </c>
      <c r="G16" s="40"/>
    </row>
    <row r="17" spans="1:7">
      <c r="A17" s="195"/>
      <c r="B17" s="39"/>
      <c r="C17" s="28" t="s">
        <v>102</v>
      </c>
      <c r="D17" s="184">
        <v>747</v>
      </c>
      <c r="E17" s="184"/>
      <c r="F17" s="40" t="s">
        <v>114</v>
      </c>
      <c r="G17" s="40"/>
    </row>
    <row r="18" spans="1:7">
      <c r="A18" s="195"/>
      <c r="B18" s="39"/>
      <c r="C18" s="28" t="s">
        <v>103</v>
      </c>
      <c r="D18" s="184">
        <v>12</v>
      </c>
      <c r="E18" s="184"/>
      <c r="F18" s="40" t="s">
        <v>114</v>
      </c>
      <c r="G18" s="40"/>
    </row>
    <row r="19" spans="1:7">
      <c r="A19" s="195"/>
      <c r="B19" s="39"/>
      <c r="C19" s="28" t="s">
        <v>104</v>
      </c>
      <c r="D19" s="184">
        <v>24</v>
      </c>
      <c r="E19" s="184"/>
      <c r="F19" s="40" t="s">
        <v>114</v>
      </c>
      <c r="G19" s="40"/>
    </row>
    <row r="20" spans="1:7">
      <c r="A20" s="195"/>
      <c r="B20" s="39"/>
      <c r="C20" s="28" t="s">
        <v>105</v>
      </c>
      <c r="D20" s="184">
        <v>1</v>
      </c>
      <c r="E20" s="184"/>
      <c r="F20" s="40" t="s">
        <v>114</v>
      </c>
      <c r="G20" s="40"/>
    </row>
    <row r="21" spans="1:7">
      <c r="A21" s="195"/>
      <c r="B21" s="39"/>
      <c r="C21" s="28" t="s">
        <v>106</v>
      </c>
      <c r="D21" s="184">
        <v>42</v>
      </c>
      <c r="E21" s="184"/>
      <c r="F21" s="40" t="s">
        <v>114</v>
      </c>
      <c r="G21" s="40"/>
    </row>
    <row r="22" spans="1:7">
      <c r="A22" s="195"/>
      <c r="B22" s="39"/>
      <c r="C22" s="28" t="s">
        <v>107</v>
      </c>
      <c r="D22" s="184">
        <v>1</v>
      </c>
      <c r="E22" s="184"/>
      <c r="F22" s="40" t="s">
        <v>114</v>
      </c>
      <c r="G22" s="40"/>
    </row>
    <row r="23" spans="1:7">
      <c r="A23" s="195"/>
      <c r="B23" s="39"/>
      <c r="C23" s="28" t="s">
        <v>108</v>
      </c>
      <c r="D23" s="184">
        <v>1</v>
      </c>
      <c r="E23" s="184"/>
      <c r="F23" s="40" t="s">
        <v>114</v>
      </c>
      <c r="G23" s="40"/>
    </row>
    <row r="24" spans="1:7">
      <c r="A24" s="195"/>
      <c r="B24" s="39"/>
      <c r="C24" s="28" t="s">
        <v>109</v>
      </c>
      <c r="D24" s="184">
        <v>1</v>
      </c>
      <c r="E24" s="184"/>
      <c r="F24" s="40" t="s">
        <v>114</v>
      </c>
      <c r="G24" s="40"/>
    </row>
    <row r="25" spans="1:7">
      <c r="A25" s="195"/>
      <c r="B25" s="39"/>
      <c r="C25" s="28" t="s">
        <v>110</v>
      </c>
      <c r="D25" s="184">
        <v>1</v>
      </c>
      <c r="E25" s="184"/>
      <c r="F25" s="40" t="s">
        <v>114</v>
      </c>
      <c r="G25" s="40"/>
    </row>
    <row r="26" spans="1:7">
      <c r="A26" s="195"/>
      <c r="B26" s="39"/>
      <c r="C26" s="28" t="s">
        <v>111</v>
      </c>
      <c r="D26" s="184">
        <v>1</v>
      </c>
      <c r="E26" s="184"/>
      <c r="F26" s="40" t="s">
        <v>114</v>
      </c>
      <c r="G26" s="40"/>
    </row>
    <row r="27" spans="1:7">
      <c r="A27" s="195"/>
      <c r="B27" s="39"/>
      <c r="C27" s="28" t="s">
        <v>112</v>
      </c>
      <c r="D27" s="184">
        <v>1</v>
      </c>
      <c r="E27" s="184"/>
      <c r="F27" s="40" t="s">
        <v>114</v>
      </c>
      <c r="G27" s="40"/>
    </row>
    <row r="28" spans="1:7">
      <c r="A28" s="195"/>
      <c r="B28" s="39" t="s">
        <v>115</v>
      </c>
      <c r="C28" s="28" t="s">
        <v>55</v>
      </c>
      <c r="D28" s="184">
        <v>80000</v>
      </c>
      <c r="E28" s="184"/>
      <c r="F28" s="40" t="s">
        <v>56</v>
      </c>
      <c r="G28" s="40"/>
    </row>
    <row r="29" spans="1:7">
      <c r="A29" s="195"/>
      <c r="B29" s="39"/>
      <c r="C29" s="28" t="s">
        <v>58</v>
      </c>
      <c r="D29" s="184">
        <v>132400</v>
      </c>
      <c r="E29" s="184"/>
      <c r="F29" s="40" t="s">
        <v>56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116</v>
      </c>
      <c r="B31" s="40" t="s">
        <v>117</v>
      </c>
      <c r="C31" s="39" t="s">
        <v>116</v>
      </c>
      <c r="D31" s="198">
        <v>147</v>
      </c>
      <c r="E31" s="199"/>
      <c r="F31" s="198" t="s">
        <v>45</v>
      </c>
      <c r="G31" s="199"/>
    </row>
    <row r="32" spans="1:7">
      <c r="A32" s="200"/>
      <c r="B32" s="40" t="s">
        <v>118</v>
      </c>
      <c r="C32" s="39" t="s">
        <v>116</v>
      </c>
      <c r="D32" s="198">
        <v>669</v>
      </c>
      <c r="E32" s="199"/>
      <c r="F32" s="198" t="s">
        <v>45</v>
      </c>
      <c r="G32" s="199"/>
    </row>
    <row r="33" spans="1:7">
      <c r="A33" s="200"/>
      <c r="B33" s="40" t="s">
        <v>119</v>
      </c>
      <c r="C33" s="39" t="s">
        <v>116</v>
      </c>
      <c r="D33" s="198">
        <v>800</v>
      </c>
      <c r="E33" s="199"/>
      <c r="F33" s="198" t="s">
        <v>45</v>
      </c>
      <c r="G33" s="199"/>
    </row>
    <row r="34" spans="1:7">
      <c r="A34" s="200"/>
      <c r="B34" s="40" t="s">
        <v>120</v>
      </c>
      <c r="C34" s="39" t="s">
        <v>116</v>
      </c>
      <c r="D34" s="198">
        <v>240</v>
      </c>
      <c r="E34" s="199"/>
      <c r="F34" s="198" t="s">
        <v>45</v>
      </c>
      <c r="G34" s="199"/>
    </row>
    <row r="35" spans="1:7">
      <c r="A35" s="200"/>
      <c r="B35" s="40" t="s">
        <v>121</v>
      </c>
      <c r="C35" s="39" t="s">
        <v>116</v>
      </c>
      <c r="D35" s="198">
        <v>200</v>
      </c>
      <c r="E35" s="199"/>
      <c r="F35" s="198" t="s">
        <v>45</v>
      </c>
      <c r="G35" s="199"/>
    </row>
    <row r="36" spans="1:7">
      <c r="A36" s="200"/>
      <c r="B36" s="40" t="s">
        <v>122</v>
      </c>
      <c r="C36" s="39" t="s">
        <v>116</v>
      </c>
      <c r="D36" s="198">
        <v>30</v>
      </c>
      <c r="E36" s="199"/>
      <c r="F36" s="198" t="s">
        <v>45</v>
      </c>
      <c r="G36" s="199"/>
    </row>
    <row r="37" spans="1:7">
      <c r="A37" s="200"/>
      <c r="B37" s="40" t="s">
        <v>123</v>
      </c>
      <c r="C37" s="39" t="s">
        <v>116</v>
      </c>
      <c r="D37" s="198">
        <v>52</v>
      </c>
      <c r="E37" s="199"/>
      <c r="F37" s="198" t="s">
        <v>45</v>
      </c>
      <c r="G37" s="199"/>
    </row>
    <row r="38" spans="1:7">
      <c r="A38" s="200"/>
      <c r="B38" s="40" t="s">
        <v>124</v>
      </c>
      <c r="C38" s="39" t="s">
        <v>116</v>
      </c>
      <c r="D38" s="198">
        <v>11</v>
      </c>
      <c r="E38" s="199"/>
      <c r="F38" s="198" t="s">
        <v>45</v>
      </c>
      <c r="G38" s="199"/>
    </row>
    <row r="39" spans="1:7">
      <c r="A39" s="200"/>
      <c r="B39" s="40" t="s">
        <v>125</v>
      </c>
      <c r="C39" s="39" t="s">
        <v>116</v>
      </c>
      <c r="D39" s="198">
        <v>441</v>
      </c>
      <c r="E39" s="199"/>
      <c r="F39" s="198" t="s">
        <v>45</v>
      </c>
      <c r="G39" s="199"/>
    </row>
    <row r="40" spans="1:7">
      <c r="A40" s="200"/>
      <c r="B40" s="40" t="s">
        <v>126</v>
      </c>
      <c r="C40" s="39" t="s">
        <v>116</v>
      </c>
      <c r="D40" s="198">
        <v>22</v>
      </c>
      <c r="E40" s="199"/>
      <c r="F40" s="198" t="s">
        <v>45</v>
      </c>
      <c r="G40" s="199"/>
    </row>
    <row r="41" spans="1:7">
      <c r="A41" s="200"/>
      <c r="B41" s="40" t="s">
        <v>127</v>
      </c>
      <c r="C41" s="39" t="s">
        <v>116</v>
      </c>
      <c r="D41" s="198">
        <v>30</v>
      </c>
      <c r="E41" s="199"/>
      <c r="F41" s="198" t="s">
        <v>45</v>
      </c>
      <c r="G41" s="199"/>
    </row>
    <row r="42" spans="1:7">
      <c r="A42" s="200"/>
      <c r="B42" s="40" t="s">
        <v>128</v>
      </c>
      <c r="C42" s="39" t="s">
        <v>116</v>
      </c>
      <c r="D42" s="198">
        <v>7</v>
      </c>
      <c r="E42" s="199"/>
      <c r="F42" s="198" t="s">
        <v>45</v>
      </c>
      <c r="G42" s="199"/>
    </row>
    <row r="43" spans="1:7">
      <c r="A43" s="200"/>
      <c r="B43" s="40" t="s">
        <v>129</v>
      </c>
      <c r="C43" s="39" t="s">
        <v>116</v>
      </c>
      <c r="D43" s="198">
        <v>423</v>
      </c>
      <c r="E43" s="199"/>
      <c r="F43" s="198" t="s">
        <v>45</v>
      </c>
      <c r="G43" s="199"/>
    </row>
    <row r="44" spans="1:7">
      <c r="A44" s="200"/>
      <c r="B44" s="40" t="s">
        <v>130</v>
      </c>
      <c r="C44" s="39" t="s">
        <v>116</v>
      </c>
      <c r="D44" s="198">
        <v>58</v>
      </c>
      <c r="E44" s="199"/>
      <c r="F44" s="198" t="s">
        <v>45</v>
      </c>
      <c r="G44" s="199"/>
    </row>
    <row r="45" spans="1:7">
      <c r="A45" s="200"/>
      <c r="B45" s="40" t="s">
        <v>131</v>
      </c>
      <c r="C45" s="39" t="s">
        <v>116</v>
      </c>
      <c r="D45" s="198">
        <v>92</v>
      </c>
      <c r="E45" s="199"/>
      <c r="F45" s="198" t="s">
        <v>45</v>
      </c>
      <c r="G45" s="199"/>
    </row>
    <row r="46" spans="1:7">
      <c r="A46" s="200"/>
      <c r="B46" s="40" t="s">
        <v>132</v>
      </c>
      <c r="C46" s="39" t="s">
        <v>116</v>
      </c>
      <c r="D46" s="198">
        <v>21</v>
      </c>
      <c r="E46" s="199"/>
      <c r="F46" s="198" t="s">
        <v>45</v>
      </c>
      <c r="G46" s="199"/>
    </row>
    <row r="47" spans="1:7">
      <c r="A47" s="200"/>
      <c r="B47" s="40" t="s">
        <v>133</v>
      </c>
      <c r="C47" s="39" t="s">
        <v>116</v>
      </c>
      <c r="D47" s="198">
        <v>1014</v>
      </c>
      <c r="E47" s="199"/>
      <c r="F47" s="198" t="s">
        <v>45</v>
      </c>
      <c r="G47" s="199"/>
    </row>
    <row r="48" spans="1:7">
      <c r="A48" s="201"/>
      <c r="B48" s="40" t="s">
        <v>134</v>
      </c>
      <c r="C48" s="39" t="s">
        <v>116</v>
      </c>
      <c r="D48" s="198">
        <v>437</v>
      </c>
      <c r="E48" s="199"/>
      <c r="F48" s="198" t="s">
        <v>45</v>
      </c>
      <c r="G48" s="199"/>
    </row>
    <row r="49" spans="1:7">
      <c r="A49" s="183" t="s">
        <v>135</v>
      </c>
      <c r="B49" s="40" t="s">
        <v>136</v>
      </c>
      <c r="C49" s="39" t="s">
        <v>58</v>
      </c>
      <c r="D49" s="198">
        <v>2680</v>
      </c>
      <c r="E49" s="199"/>
      <c r="F49" s="198" t="s">
        <v>45</v>
      </c>
      <c r="G49" s="199"/>
    </row>
    <row r="50" spans="1:7">
      <c r="A50" s="183"/>
      <c r="B50" s="40" t="s">
        <v>137</v>
      </c>
      <c r="C50" s="39" t="s">
        <v>58</v>
      </c>
      <c r="D50" s="198">
        <v>184</v>
      </c>
      <c r="E50" s="199"/>
      <c r="F50" s="198" t="s">
        <v>45</v>
      </c>
      <c r="G50" s="199"/>
    </row>
    <row r="51" spans="1:7">
      <c r="A51" s="183"/>
      <c r="B51" s="40" t="s">
        <v>138</v>
      </c>
      <c r="C51" s="39" t="s">
        <v>58</v>
      </c>
      <c r="D51" s="198">
        <v>306</v>
      </c>
      <c r="E51" s="199"/>
      <c r="F51" s="198" t="s">
        <v>45</v>
      </c>
      <c r="G51" s="199"/>
    </row>
    <row r="52" spans="1:7">
      <c r="A52" s="183"/>
      <c r="B52" s="40" t="s">
        <v>139</v>
      </c>
      <c r="C52" s="39" t="s">
        <v>58</v>
      </c>
      <c r="D52" s="198">
        <v>2496</v>
      </c>
      <c r="E52" s="199"/>
      <c r="F52" s="198" t="s">
        <v>45</v>
      </c>
      <c r="G52" s="199"/>
    </row>
    <row r="53" spans="1:7">
      <c r="A53" s="183"/>
      <c r="B53" s="40" t="s">
        <v>140</v>
      </c>
      <c r="C53" s="39" t="s">
        <v>58</v>
      </c>
      <c r="D53" s="198">
        <v>2180</v>
      </c>
      <c r="E53" s="199"/>
      <c r="F53" s="198" t="s">
        <v>45</v>
      </c>
      <c r="G53" s="199"/>
    </row>
    <row r="54" spans="1:7">
      <c r="A54" s="183"/>
      <c r="B54" s="40" t="s">
        <v>141</v>
      </c>
      <c r="C54" s="39" t="s">
        <v>58</v>
      </c>
      <c r="D54" s="198">
        <v>140</v>
      </c>
      <c r="E54" s="199"/>
      <c r="F54" s="198" t="s">
        <v>45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0.9393939393939" defaultRowHeight="15.6" outlineLevelCol="5"/>
  <cols>
    <col min="2" max="2" width="48" customWidth="1"/>
    <col min="3" max="3" width="6.81818181818182" customWidth="1"/>
    <col min="4" max="4" width="6.34848484848485" customWidth="1"/>
    <col min="5" max="5" width="21" customWidth="1"/>
    <col min="6" max="6" width="35.5833333333333" customWidth="1"/>
  </cols>
  <sheetData>
    <row r="1" spans="1:6">
      <c r="A1" s="21" t="s">
        <v>39</v>
      </c>
      <c r="B1" s="21" t="s">
        <v>142</v>
      </c>
      <c r="C1" s="23" t="s">
        <v>5</v>
      </c>
      <c r="D1" s="23" t="s">
        <v>143</v>
      </c>
      <c r="E1" s="23" t="s">
        <v>7</v>
      </c>
      <c r="F1" s="186" t="s">
        <v>144</v>
      </c>
    </row>
    <row r="2" spans="1:5">
      <c r="A2" s="187">
        <v>1</v>
      </c>
      <c r="B2" s="187" t="s">
        <v>145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146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147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148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149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150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151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152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153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154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152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155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156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157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158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159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160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161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162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163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164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165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166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167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168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169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170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171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172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173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174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175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176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177</v>
      </c>
      <c r="C35" s="180"/>
      <c r="D35" s="180"/>
      <c r="E35" s="180"/>
    </row>
    <row r="36" spans="1:5">
      <c r="A36" s="187">
        <v>35</v>
      </c>
      <c r="B36" s="187" t="s">
        <v>178</v>
      </c>
      <c r="C36" s="180"/>
      <c r="D36" s="180"/>
      <c r="E36" s="180"/>
    </row>
    <row r="37" spans="1:5">
      <c r="A37" s="187">
        <v>36</v>
      </c>
      <c r="B37" s="187" t="s">
        <v>179</v>
      </c>
      <c r="C37" s="180"/>
      <c r="D37" s="180"/>
      <c r="E37" s="180"/>
    </row>
    <row r="38" spans="1:5">
      <c r="A38" s="187">
        <v>37</v>
      </c>
      <c r="B38" s="187" t="s">
        <v>180</v>
      </c>
      <c r="C38" s="180"/>
      <c r="D38" s="180"/>
      <c r="E38" s="180"/>
    </row>
    <row r="39" spans="1:5">
      <c r="A39" s="187">
        <v>38</v>
      </c>
      <c r="B39" s="187" t="s">
        <v>181</v>
      </c>
      <c r="C39" s="180"/>
      <c r="D39" s="180"/>
      <c r="E39" s="180"/>
    </row>
    <row r="40" spans="1:5">
      <c r="A40" s="187">
        <v>39</v>
      </c>
      <c r="B40" s="187" t="s">
        <v>182</v>
      </c>
      <c r="C40" s="180"/>
      <c r="D40" s="180"/>
      <c r="E40" s="180"/>
    </row>
    <row r="41" spans="1:5">
      <c r="A41" s="187">
        <v>40</v>
      </c>
      <c r="B41" s="187" t="s">
        <v>183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0.9393939393939" defaultRowHeight="15.6"/>
  <cols>
    <col min="1" max="2" width="13.8181818181818" customWidth="1"/>
    <col min="7" max="8" width="18.8181818181818" customWidth="1"/>
    <col min="9" max="9" width="44" customWidth="1"/>
  </cols>
  <sheetData>
    <row r="1" spans="1:6">
      <c r="A1" s="185" t="s">
        <v>184</v>
      </c>
      <c r="B1" s="185"/>
      <c r="C1" s="185" t="s">
        <v>77</v>
      </c>
      <c r="D1" s="185" t="s">
        <v>78</v>
      </c>
      <c r="E1" s="185" t="s">
        <v>79</v>
      </c>
      <c r="F1" s="185" t="s">
        <v>80</v>
      </c>
    </row>
    <row r="2" spans="1:9">
      <c r="A2" s="177" t="s">
        <v>76</v>
      </c>
      <c r="B2" s="177" t="s">
        <v>185</v>
      </c>
      <c r="C2" s="177">
        <v>1</v>
      </c>
      <c r="D2" s="177">
        <v>6</v>
      </c>
      <c r="E2" s="177">
        <v>23</v>
      </c>
      <c r="F2" s="177">
        <v>58</v>
      </c>
      <c r="G2" s="177" t="s">
        <v>42</v>
      </c>
      <c r="H2" s="177" t="s">
        <v>186</v>
      </c>
      <c r="I2" s="177" t="s">
        <v>48</v>
      </c>
    </row>
    <row r="3" spans="1:9">
      <c r="A3" s="39" t="s">
        <v>98</v>
      </c>
      <c r="B3" s="39" t="s">
        <v>50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100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102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187</v>
      </c>
    </row>
    <row r="6" spans="1:9">
      <c r="A6" s="39"/>
      <c r="B6" s="28" t="s">
        <v>103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188</v>
      </c>
    </row>
    <row r="7" spans="1:9">
      <c r="A7" s="39"/>
      <c r="B7" s="28" t="s">
        <v>104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105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106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189</v>
      </c>
    </row>
    <row r="10" spans="1:9">
      <c r="A10" s="39"/>
      <c r="B10" s="28" t="s">
        <v>107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108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109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110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111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112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55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113</v>
      </c>
      <c r="B17" s="39" t="s">
        <v>50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100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102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190</v>
      </c>
    </row>
    <row r="20" spans="1:9">
      <c r="A20" s="39"/>
      <c r="B20" s="28" t="s">
        <v>103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188</v>
      </c>
    </row>
    <row r="21" spans="1:9">
      <c r="A21" s="39"/>
      <c r="B21" s="28" t="s">
        <v>104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105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106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189</v>
      </c>
    </row>
    <row r="24" spans="1:9">
      <c r="A24" s="39"/>
      <c r="B24" s="28" t="s">
        <v>107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108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109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110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111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112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115</v>
      </c>
      <c r="B30" s="28" t="s">
        <v>55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58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191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0.9393939393939" defaultRowHeight="15.6"/>
  <cols>
    <col min="2" max="2" width="24.8181818181818" customWidth="1"/>
  </cols>
  <sheetData>
    <row r="1" spans="1:10">
      <c r="A1" s="21" t="s">
        <v>39</v>
      </c>
      <c r="B1" s="21"/>
      <c r="C1" s="21" t="s">
        <v>65</v>
      </c>
      <c r="D1" s="177">
        <v>1</v>
      </c>
      <c r="E1" s="177">
        <v>6</v>
      </c>
      <c r="F1" s="177">
        <v>23</v>
      </c>
      <c r="G1" s="177">
        <v>58</v>
      </c>
      <c r="H1" s="177" t="s">
        <v>42</v>
      </c>
      <c r="I1" s="177" t="s">
        <v>186</v>
      </c>
      <c r="J1" s="177" t="s">
        <v>7</v>
      </c>
    </row>
    <row r="2" spans="1:10">
      <c r="A2" s="183" t="s">
        <v>116</v>
      </c>
      <c r="B2" s="40" t="s">
        <v>117</v>
      </c>
      <c r="C2" s="39" t="s">
        <v>116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118</v>
      </c>
      <c r="C3" s="39" t="s">
        <v>116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119</v>
      </c>
      <c r="C4" s="39" t="s">
        <v>116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120</v>
      </c>
      <c r="C5" s="39" t="s">
        <v>116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121</v>
      </c>
      <c r="C6" s="39" t="s">
        <v>116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122</v>
      </c>
      <c r="C7" s="39" t="s">
        <v>116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123</v>
      </c>
      <c r="C8" s="39" t="s">
        <v>116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124</v>
      </c>
      <c r="C9" s="39" t="s">
        <v>116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125</v>
      </c>
      <c r="C10" s="39" t="s">
        <v>116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126</v>
      </c>
      <c r="C11" s="39" t="s">
        <v>116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127</v>
      </c>
      <c r="C12" s="39" t="s">
        <v>116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128</v>
      </c>
      <c r="C13" s="39" t="s">
        <v>116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129</v>
      </c>
      <c r="C14" s="39" t="s">
        <v>116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130</v>
      </c>
      <c r="C15" s="39" t="s">
        <v>116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131</v>
      </c>
      <c r="C16" s="39" t="s">
        <v>116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132</v>
      </c>
      <c r="C17" s="39" t="s">
        <v>116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133</v>
      </c>
      <c r="C18" s="39" t="s">
        <v>116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134</v>
      </c>
      <c r="C19" s="39" t="s">
        <v>116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136</v>
      </c>
      <c r="C20" s="39" t="s">
        <v>58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137</v>
      </c>
      <c r="C21" s="39" t="s">
        <v>58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138</v>
      </c>
      <c r="C22" s="39" t="s">
        <v>58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139</v>
      </c>
      <c r="C23" s="39" t="s">
        <v>58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140</v>
      </c>
      <c r="C24" s="39" t="s">
        <v>58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141</v>
      </c>
      <c r="C25" s="39" t="s">
        <v>58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0.9393939393939" defaultRowHeight="15.6"/>
  <cols>
    <col min="1" max="1" width="18" customWidth="1"/>
    <col min="2" max="2" width="17" customWidth="1"/>
    <col min="4" max="4" width="11.1742424242424" customWidth="1"/>
    <col min="9" max="10" width="13.1742424242424" customWidth="1"/>
  </cols>
  <sheetData>
    <row r="1" spans="1:11">
      <c r="A1" s="177" t="s">
        <v>39</v>
      </c>
      <c r="B1" s="177" t="s">
        <v>65</v>
      </c>
      <c r="C1" s="177" t="s">
        <v>41</v>
      </c>
      <c r="D1" s="177">
        <v>1</v>
      </c>
      <c r="E1" s="177">
        <v>6</v>
      </c>
      <c r="F1" s="177">
        <v>23</v>
      </c>
      <c r="G1" s="177">
        <v>58</v>
      </c>
      <c r="H1" s="177" t="s">
        <v>42</v>
      </c>
      <c r="I1" s="177" t="s">
        <v>186</v>
      </c>
      <c r="J1" s="177" t="s">
        <v>186</v>
      </c>
      <c r="K1" s="177" t="s">
        <v>48</v>
      </c>
    </row>
    <row r="2" spans="1:11">
      <c r="A2" s="178" t="s">
        <v>87</v>
      </c>
      <c r="B2" s="179" t="s">
        <v>192</v>
      </c>
      <c r="C2" s="45" t="s">
        <v>193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194</v>
      </c>
      <c r="C3" s="45" t="s">
        <v>193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195</v>
      </c>
      <c r="C4" s="45" t="s">
        <v>196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197</v>
      </c>
      <c r="C5" s="45" t="s">
        <v>193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198</v>
      </c>
      <c r="C6" s="45" t="s">
        <v>196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199</v>
      </c>
      <c r="C7" s="45" t="s">
        <v>193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200</v>
      </c>
      <c r="C8" s="45" t="s">
        <v>201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202</v>
      </c>
      <c r="C9" s="45" t="s">
        <v>201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203</v>
      </c>
      <c r="C10" s="45" t="s">
        <v>204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205</v>
      </c>
      <c r="C11" s="45" t="s">
        <v>206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207</v>
      </c>
      <c r="C12" s="45" t="s">
        <v>196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208</v>
      </c>
      <c r="C13" s="45" t="s">
        <v>196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175</v>
      </c>
      <c r="C14" s="45" t="s">
        <v>56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176</v>
      </c>
      <c r="C15" s="45" t="s">
        <v>56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170</v>
      </c>
      <c r="C16" s="45" t="s">
        <v>209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171</v>
      </c>
      <c r="C17" s="45" t="s">
        <v>210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211</v>
      </c>
      <c r="C18" s="45" t="s">
        <v>193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212</v>
      </c>
      <c r="C19" s="45" t="s">
        <v>213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214</v>
      </c>
      <c r="C20" s="45" t="s">
        <v>213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215</v>
      </c>
      <c r="C21" s="45" t="s">
        <v>213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216</v>
      </c>
      <c r="C22" s="45" t="s">
        <v>213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217</v>
      </c>
      <c r="C23" s="45" t="s">
        <v>193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218</v>
      </c>
      <c r="C24" s="45" t="s">
        <v>56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174</v>
      </c>
      <c r="C25" s="45" t="s">
        <v>56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0.9393939393939" defaultRowHeight="15.6" outlineLevelCol="6"/>
  <cols>
    <col min="2" max="2" width="61.5833333333333" customWidth="1"/>
    <col min="5" max="5" width="16" customWidth="1"/>
    <col min="7" max="7" width="23.3484848484848" customWidth="1"/>
  </cols>
  <sheetData>
    <row r="1" ht="17.4" spans="1:7">
      <c r="A1" s="126" t="s">
        <v>219</v>
      </c>
      <c r="B1" s="127"/>
      <c r="C1" s="128"/>
      <c r="D1" s="128"/>
      <c r="E1" s="128"/>
      <c r="F1" s="128"/>
      <c r="G1" s="127"/>
    </row>
    <row r="2" spans="1:7">
      <c r="A2" s="129" t="s">
        <v>220</v>
      </c>
      <c r="B2" s="130" t="s">
        <v>39</v>
      </c>
      <c r="C2" s="129" t="s">
        <v>5</v>
      </c>
      <c r="D2" s="129" t="s">
        <v>221</v>
      </c>
      <c r="E2" s="129" t="s">
        <v>66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1.6" spans="1:7">
      <c r="A4" s="135">
        <v>1</v>
      </c>
      <c r="B4" s="136" t="s">
        <v>222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223</v>
      </c>
    </row>
    <row r="5" ht="21.6" spans="1:7">
      <c r="A5" s="135">
        <v>2</v>
      </c>
      <c r="B5" s="136" t="s">
        <v>224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223</v>
      </c>
    </row>
    <row r="6" ht="21.6" spans="1:7">
      <c r="A6" s="135">
        <v>3</v>
      </c>
      <c r="B6" s="136" t="s">
        <v>225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226</v>
      </c>
    </row>
    <row r="7" ht="22.8" spans="1:7">
      <c r="A7" s="135">
        <v>4</v>
      </c>
      <c r="B7" s="136" t="s">
        <v>227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228</v>
      </c>
    </row>
    <row r="8" ht="21.6" spans="1:7">
      <c r="A8" s="135">
        <v>5</v>
      </c>
      <c r="B8" s="136" t="s">
        <v>229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230</v>
      </c>
    </row>
    <row r="9" ht="32" customHeight="1" spans="1:7">
      <c r="A9" s="135">
        <v>6</v>
      </c>
      <c r="B9" s="136" t="s">
        <v>231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232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233</v>
      </c>
    </row>
    <row r="11" spans="1:7">
      <c r="A11" s="141" t="s">
        <v>234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83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235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236</v>
      </c>
    </row>
    <row r="14" spans="1:7">
      <c r="A14" s="135">
        <v>2</v>
      </c>
      <c r="B14" s="145" t="s">
        <v>237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238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236</v>
      </c>
    </row>
    <row r="16" spans="1:7">
      <c r="A16" s="135">
        <v>4</v>
      </c>
      <c r="B16" s="146" t="s">
        <v>239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240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241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241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242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242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243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243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244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244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244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245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234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246</v>
      </c>
      <c r="C29" s="133"/>
      <c r="D29" s="133"/>
      <c r="E29" s="133"/>
      <c r="F29" s="133"/>
      <c r="G29" s="134"/>
    </row>
    <row r="30" ht="32.4" spans="1:7">
      <c r="A30" s="135">
        <v>1</v>
      </c>
      <c r="B30" s="136" t="s">
        <v>247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248</v>
      </c>
    </row>
    <row r="31" ht="32.4" spans="1:7">
      <c r="A31" s="135">
        <v>2</v>
      </c>
      <c r="B31" s="136" t="s">
        <v>249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250</v>
      </c>
    </row>
    <row r="32" ht="65" customHeight="1" spans="1:7">
      <c r="A32" s="135">
        <v>3</v>
      </c>
      <c r="B32" s="152" t="s">
        <v>251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252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253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4" spans="1:7">
      <c r="A35" s="135">
        <v>6</v>
      </c>
      <c r="B35" s="152" t="s">
        <v>254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255</v>
      </c>
    </row>
    <row r="36" ht="32.4" spans="1:7">
      <c r="A36" s="135">
        <v>7</v>
      </c>
      <c r="B36" s="152" t="s">
        <v>256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257</v>
      </c>
    </row>
    <row r="37" ht="32.4" spans="1:7">
      <c r="A37" s="135">
        <v>8</v>
      </c>
      <c r="B37" s="136" t="s">
        <v>258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259</v>
      </c>
    </row>
    <row r="38" ht="32.4" spans="1:7">
      <c r="A38" s="135">
        <v>9</v>
      </c>
      <c r="B38" s="136" t="s">
        <v>260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261</v>
      </c>
    </row>
    <row r="39" spans="1:7">
      <c r="A39" s="135">
        <v>10</v>
      </c>
      <c r="B39" s="136" t="s">
        <v>262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1.6" spans="1:7">
      <c r="A40" s="135">
        <v>11</v>
      </c>
      <c r="B40" s="152" t="s">
        <v>263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264</v>
      </c>
    </row>
    <row r="41" ht="23" customHeight="1" spans="1:7">
      <c r="A41" s="135">
        <v>12</v>
      </c>
      <c r="B41" s="152" t="s">
        <v>265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233</v>
      </c>
    </row>
    <row r="42" spans="1:7">
      <c r="A42" s="135">
        <v>13</v>
      </c>
      <c r="B42" s="152" t="s">
        <v>266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233</v>
      </c>
    </row>
    <row r="43" spans="1:7">
      <c r="A43" s="141" t="s">
        <v>234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267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268</v>
      </c>
    </row>
    <row r="46" spans="1:7">
      <c r="A46" s="135">
        <v>2</v>
      </c>
      <c r="B46" s="136" t="s">
        <v>269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268</v>
      </c>
    </row>
    <row r="47" spans="1:7">
      <c r="A47" s="135">
        <v>3</v>
      </c>
      <c r="B47" s="136" t="s">
        <v>270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268</v>
      </c>
    </row>
    <row r="48" spans="1:7">
      <c r="A48" s="135">
        <v>4</v>
      </c>
      <c r="B48" s="136" t="s">
        <v>270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268</v>
      </c>
    </row>
    <row r="49" spans="1:7">
      <c r="A49" s="135">
        <v>5</v>
      </c>
      <c r="B49" s="136" t="s">
        <v>270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268</v>
      </c>
    </row>
    <row r="50" spans="1:7">
      <c r="A50" s="135">
        <v>6</v>
      </c>
      <c r="B50" s="136" t="s">
        <v>270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268</v>
      </c>
    </row>
    <row r="51" spans="1:7">
      <c r="A51" s="135">
        <v>7</v>
      </c>
      <c r="B51" s="159" t="s">
        <v>271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268</v>
      </c>
    </row>
    <row r="52" spans="1:7">
      <c r="A52" s="135">
        <v>8</v>
      </c>
      <c r="B52" s="159" t="s">
        <v>271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268</v>
      </c>
    </row>
    <row r="53" spans="1:7">
      <c r="A53" s="135">
        <v>9</v>
      </c>
      <c r="B53" s="159" t="s">
        <v>271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268</v>
      </c>
    </row>
    <row r="54" spans="1:7">
      <c r="A54" s="135">
        <v>10</v>
      </c>
      <c r="B54" s="136" t="s">
        <v>272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273</v>
      </c>
    </row>
    <row r="55" spans="1:7">
      <c r="A55" s="135">
        <v>11</v>
      </c>
      <c r="B55" s="136" t="s">
        <v>274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275</v>
      </c>
    </row>
    <row r="56" spans="1:7">
      <c r="A56" s="135">
        <v>12</v>
      </c>
      <c r="B56" s="136" t="s">
        <v>276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234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277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278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279</v>
      </c>
    </row>
    <row r="60" ht="22.2" spans="1:7">
      <c r="A60" s="135">
        <v>2</v>
      </c>
      <c r="B60" s="136" t="s">
        <v>280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281</v>
      </c>
    </row>
    <row r="61" spans="1:7">
      <c r="A61" s="135">
        <v>3</v>
      </c>
      <c r="B61" s="136" t="s">
        <v>282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283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284</v>
      </c>
    </row>
    <row r="63" spans="1:7">
      <c r="A63" s="135">
        <v>5</v>
      </c>
      <c r="B63" s="136" t="s">
        <v>285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234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286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287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1.6" spans="1:7">
      <c r="A67" s="135">
        <v>2</v>
      </c>
      <c r="B67" s="136" t="s">
        <v>288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289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290</v>
      </c>
    </row>
    <row r="69" ht="21.6" spans="1:7">
      <c r="A69" s="135">
        <v>4</v>
      </c>
      <c r="B69" s="136" t="s">
        <v>291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292</v>
      </c>
    </row>
    <row r="70" spans="1:7">
      <c r="A70" s="135">
        <v>5</v>
      </c>
      <c r="B70" s="136" t="s">
        <v>293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294</v>
      </c>
    </row>
    <row r="71" spans="1:7">
      <c r="A71" s="135">
        <v>6</v>
      </c>
      <c r="B71" s="136" t="s">
        <v>295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296</v>
      </c>
    </row>
    <row r="72" ht="21.6" spans="1:7">
      <c r="A72" s="135">
        <v>7</v>
      </c>
      <c r="B72" s="136" t="s">
        <v>297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298</v>
      </c>
    </row>
    <row r="73" spans="1:7">
      <c r="A73" s="135">
        <v>8</v>
      </c>
      <c r="B73" s="136" t="s">
        <v>299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294</v>
      </c>
    </row>
    <row r="74" spans="1:7">
      <c r="A74" s="135">
        <v>9</v>
      </c>
      <c r="B74" s="136" t="s">
        <v>300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294</v>
      </c>
    </row>
    <row r="75" spans="1:7">
      <c r="A75" s="141" t="s">
        <v>234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301</v>
      </c>
      <c r="C76" s="133"/>
      <c r="D76" s="133"/>
      <c r="E76" s="133"/>
      <c r="F76" s="133"/>
      <c r="G76" s="134"/>
    </row>
    <row r="77" ht="21.6" spans="1:7">
      <c r="A77" s="135">
        <v>1</v>
      </c>
      <c r="B77" s="136" t="s">
        <v>302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303</v>
      </c>
    </row>
    <row r="78" ht="54" spans="1:7">
      <c r="A78" s="135">
        <v>8</v>
      </c>
      <c r="B78" s="136" t="s">
        <v>304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305</v>
      </c>
    </row>
    <row r="79" ht="43.2" spans="1:7">
      <c r="A79" s="135">
        <v>9</v>
      </c>
      <c r="B79" s="136" t="s">
        <v>306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307</v>
      </c>
    </row>
    <row r="80" ht="43.2" spans="1:7">
      <c r="A80" s="135">
        <v>10</v>
      </c>
      <c r="B80" s="136" t="s">
        <v>308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309</v>
      </c>
    </row>
    <row r="81" ht="43.2" spans="1:7">
      <c r="A81" s="135">
        <v>11</v>
      </c>
      <c r="B81" s="136" t="s">
        <v>310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311</v>
      </c>
    </row>
    <row r="82" ht="64.8" spans="1:7">
      <c r="A82" s="135">
        <v>12</v>
      </c>
      <c r="B82" s="136" t="s">
        <v>312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313</v>
      </c>
    </row>
    <row r="83" ht="43.2" spans="1:7">
      <c r="A83" s="135">
        <v>13</v>
      </c>
      <c r="B83" s="136" t="s">
        <v>314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307</v>
      </c>
    </row>
    <row r="84" ht="43.2" spans="1:7">
      <c r="A84" s="135">
        <v>14</v>
      </c>
      <c r="B84" s="136" t="s">
        <v>315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309</v>
      </c>
    </row>
    <row r="85" ht="43.2" spans="1:7">
      <c r="A85" s="135">
        <v>15</v>
      </c>
      <c r="B85" s="136" t="s">
        <v>316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311</v>
      </c>
    </row>
    <row r="86" ht="43.2" spans="1:7">
      <c r="A86" s="135">
        <v>16</v>
      </c>
      <c r="B86" s="136" t="s">
        <v>317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318</v>
      </c>
    </row>
    <row r="87" ht="43.2" spans="1:7">
      <c r="A87" s="135">
        <v>17</v>
      </c>
      <c r="B87" s="136" t="s">
        <v>319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318</v>
      </c>
    </row>
    <row r="88" ht="43.2" spans="1:7">
      <c r="A88" s="135">
        <v>18</v>
      </c>
      <c r="B88" s="136" t="s">
        <v>320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307</v>
      </c>
    </row>
    <row r="89" ht="43.2" spans="1:7">
      <c r="A89" s="135">
        <v>19</v>
      </c>
      <c r="B89" s="136" t="s">
        <v>321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309</v>
      </c>
    </row>
    <row r="90" ht="43.2" spans="1:7">
      <c r="A90" s="135">
        <v>20</v>
      </c>
      <c r="B90" s="136" t="s">
        <v>322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311</v>
      </c>
    </row>
    <row r="91" ht="43.2" spans="1:7">
      <c r="A91" s="135">
        <v>21</v>
      </c>
      <c r="B91" s="136" t="s">
        <v>323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318</v>
      </c>
    </row>
    <row r="92" spans="1:7">
      <c r="A92" s="135">
        <v>23</v>
      </c>
      <c r="B92" s="136" t="s">
        <v>324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325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326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327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328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234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329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145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146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147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330</v>
      </c>
    </row>
    <row r="102" spans="1:7">
      <c r="A102" s="135">
        <v>4</v>
      </c>
      <c r="B102" s="136" t="s">
        <v>148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1.6" spans="1:7">
      <c r="A103" s="135">
        <v>5</v>
      </c>
      <c r="B103" s="136" t="s">
        <v>331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332</v>
      </c>
    </row>
    <row r="104" spans="1:7">
      <c r="A104" s="135">
        <v>6</v>
      </c>
      <c r="B104" s="152" t="s">
        <v>333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1.6" spans="1:7">
      <c r="A105" s="135">
        <v>7</v>
      </c>
      <c r="B105" s="136" t="s">
        <v>334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332</v>
      </c>
    </row>
    <row r="106" spans="1:7">
      <c r="A106" s="135">
        <v>8</v>
      </c>
      <c r="B106" s="152" t="s">
        <v>335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1.6" spans="1:7">
      <c r="A107" s="135">
        <v>9</v>
      </c>
      <c r="B107" s="136" t="s">
        <v>336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337</v>
      </c>
    </row>
    <row r="108" spans="1:7">
      <c r="A108" s="135">
        <v>10</v>
      </c>
      <c r="B108" s="136" t="s">
        <v>338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339</v>
      </c>
    </row>
    <row r="109" spans="1:7">
      <c r="A109" s="135">
        <v>11</v>
      </c>
      <c r="B109" s="152" t="s">
        <v>340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341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1.6" spans="1:7">
      <c r="A111" s="135">
        <v>13</v>
      </c>
      <c r="B111" s="136" t="s">
        <v>156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342</v>
      </c>
    </row>
    <row r="112" ht="21.6" spans="1:7">
      <c r="A112" s="135">
        <v>14</v>
      </c>
      <c r="B112" s="136" t="s">
        <v>157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343</v>
      </c>
    </row>
    <row r="113" ht="32.4" spans="1:7">
      <c r="A113" s="135">
        <v>15</v>
      </c>
      <c r="B113" s="136" t="s">
        <v>158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344</v>
      </c>
    </row>
    <row r="114" ht="21.6" spans="1:7">
      <c r="A114" s="135">
        <v>16</v>
      </c>
      <c r="B114" s="136" t="s">
        <v>159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345</v>
      </c>
    </row>
    <row r="115" ht="22.8" spans="1:7">
      <c r="A115" s="135">
        <v>17</v>
      </c>
      <c r="B115" s="136" t="s">
        <v>160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346</v>
      </c>
    </row>
    <row r="116" spans="1:7">
      <c r="A116" s="135">
        <v>18</v>
      </c>
      <c r="B116" s="136" t="s">
        <v>161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162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163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164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165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166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167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168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169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2" spans="1:7">
      <c r="A125" s="135">
        <v>27</v>
      </c>
      <c r="B125" s="136" t="s">
        <v>170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347</v>
      </c>
    </row>
    <row r="126" spans="1:7">
      <c r="A126" s="135">
        <v>28</v>
      </c>
      <c r="B126" s="136" t="s">
        <v>171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348</v>
      </c>
    </row>
    <row r="127" spans="1:7">
      <c r="A127" s="135">
        <v>29</v>
      </c>
      <c r="B127" s="136" t="s">
        <v>172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349</v>
      </c>
    </row>
    <row r="128" spans="1:7">
      <c r="A128" s="135">
        <v>30</v>
      </c>
      <c r="B128" s="136" t="s">
        <v>173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174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234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350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177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178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179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180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181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351</v>
      </c>
    </row>
    <row r="137" spans="1:7">
      <c r="A137" s="135">
        <v>8</v>
      </c>
      <c r="B137" s="136" t="s">
        <v>182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352</v>
      </c>
    </row>
    <row r="138" spans="1:7">
      <c r="A138" s="135">
        <v>11</v>
      </c>
      <c r="B138" s="136" t="s">
        <v>183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234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88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353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354</v>
      </c>
    </row>
    <row r="142" spans="1:7">
      <c r="A142" s="135">
        <v>2</v>
      </c>
      <c r="B142" s="136" t="s">
        <v>355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354</v>
      </c>
    </row>
    <row r="143" spans="1:7">
      <c r="A143" s="135">
        <v>3</v>
      </c>
      <c r="B143" s="136" t="s">
        <v>175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176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356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357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354</v>
      </c>
    </row>
    <row r="147" spans="1:7">
      <c r="A147" s="141" t="s">
        <v>234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358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359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360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234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361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362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363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42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杨燕</cp:lastModifiedBy>
  <dcterms:created xsi:type="dcterms:W3CDTF">2023-08-15T12:51:00Z</dcterms:created>
  <dcterms:modified xsi:type="dcterms:W3CDTF">2024-11-21T09:46:16Z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693ADCA44D9943FBB0D4EF946607CA1A_13</vt:lpwstr>
  </property>
  <property fmtid="{D5CDD505-2E9C-101B-9397-08002B2CF9AE}" pid="3" name="KSOProductBuildVer">
    <vt:lpwstr>2052-12.1.0.18912</vt:lpwstr>
  </property>
</Properties>
</file>