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1620" windowHeight="15460"/>
  </bookViews>
  <sheets>
    <sheet name="广州十甫假日酒店" sheetId="1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2" i="11" l="1"/>
  <c r="I13" i="11"/>
  <c r="I14" i="11"/>
  <c r="I15" i="11"/>
  <c r="I16" i="11"/>
  <c r="I17" i="11"/>
  <c r="I18" i="11"/>
  <c r="I19" i="11"/>
  <c r="I20" i="11"/>
  <c r="I21" i="11"/>
  <c r="I22" i="11"/>
  <c r="I23" i="11"/>
  <c r="I9" i="11"/>
  <c r="I10" i="11"/>
  <c r="I11" i="11"/>
  <c r="I24" i="11"/>
  <c r="I25" i="11"/>
  <c r="I26" i="11"/>
</calcChain>
</file>

<file path=xl/sharedStrings.xml><?xml version="1.0" encoding="utf-8"?>
<sst xmlns="http://schemas.openxmlformats.org/spreadsheetml/2006/main" count="62" uniqueCount="48">
  <si>
    <t>报价人</t>
  </si>
  <si>
    <t>中国康辉旅行社集团有限责任公司
China Comfort Travel Group</t>
  </si>
  <si>
    <t>报价时间</t>
  </si>
  <si>
    <t>时间:</t>
  </si>
  <si>
    <t>地点：</t>
  </si>
  <si>
    <t>人数：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</si>
  <si>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</si>
  <si>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</si>
  <si>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</si>
  <si>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</si>
  <si>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</si>
  <si>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</si>
  <si>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</si>
  <si>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</si>
  <si>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</si>
  <si>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</si>
  <si>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
Accommodation</t>
  </si>
  <si>
    <t>豪华双床房</t>
  </si>
  <si>
    <t>间</t>
  </si>
  <si>
    <t>晚</t>
  </si>
  <si>
    <t>豪华大床房</t>
  </si>
  <si>
    <t>住宿费用合计 Total</t>
  </si>
  <si>
    <t>会议费用
Metting</t>
  </si>
  <si>
    <t>次</t>
  </si>
  <si>
    <t>会议合计Total</t>
  </si>
  <si>
    <t>用餐
Meal</t>
  </si>
  <si>
    <t>人</t>
  </si>
  <si>
    <t>合计 Total</t>
  </si>
  <si>
    <t>净价合计 Net Total</t>
  </si>
  <si>
    <t>税费6% Tax</t>
  </si>
  <si>
    <t>含税总价 Grand Total</t>
  </si>
  <si>
    <t>工作人员</t>
  </si>
  <si>
    <t>餐补</t>
  </si>
  <si>
    <t>交通</t>
  </si>
  <si>
    <t>住宿</t>
  </si>
  <si>
    <t>服务费10% Service Fee</t>
  </si>
  <si>
    <t>2018.11.27</t>
    <phoneticPr fontId="9" type="noConversion"/>
  </si>
  <si>
    <t>广州十甫假日酒店</t>
    <phoneticPr fontId="9" type="noConversion"/>
  </si>
  <si>
    <t>自助午餐</t>
    <phoneticPr fontId="9" type="noConversion"/>
  </si>
  <si>
    <t>自助晚餐</t>
    <phoneticPr fontId="9" type="noConversion"/>
  </si>
  <si>
    <t>12.11号宴会全厅</t>
    <phoneticPr fontId="9" type="noConversion"/>
  </si>
  <si>
    <t>2018.12.10-12.11</t>
    <phoneticPr fontId="9" type="noConversion"/>
  </si>
  <si>
    <t>160人</t>
    <phoneticPr fontId="9" type="noConversion"/>
  </si>
  <si>
    <t>人</t>
    <phoneticPr fontId="9" type="noConversion"/>
  </si>
  <si>
    <t>用餐合计Total</t>
    <phoneticPr fontId="9" type="noConversion"/>
  </si>
  <si>
    <t>次</t>
    <phoneticPr fontId="9" type="noConversion"/>
  </si>
  <si>
    <t>工作人员Total</t>
    <phoneticPr fontId="9" type="noConversion"/>
  </si>
  <si>
    <t>300平160人课桌式 含投影仪，音响设备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</si>
</sst>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 * #,##0.00_ ;_ * \-#,##0.00_ ;_ * &quot;-&quot;??_ ;_ @_ "/>
    <numFmt numFmtId="177" formatCode="_-\¥\ * #,##0.00_-;\-\¥\ * #,##0.00_-;_-\¥\ * &quot;-&quot;??_-;_-@_-"/>
    <numFmt numFmtId="178" formatCode="\¥#,##0.00_);[Red]\(\¥#,##0.00\)"/>
    <numFmt numFmtId="179" formatCode="_-[$¥-804]* #,##0.00_ ;_-[$¥-804]* \-#,##0.00\ ;_-[$¥-804]* &quot;-&quot;??_ ;_-@_ "/>
    <numFmt numFmtId="180" formatCode="0_ "/>
    <numFmt numFmtId="181" formatCode="&quot;￥&quot;#,##0.00;&quot;￥&quot;\-#,##0.00"/>
  </numFmts>
  <fonts count="10" x14ac:knownFonts="1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b/>
      <sz val="14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0"/>
      <color indexed="8"/>
      <name val="微软雅黑"/>
      <charset val="134"/>
    </font>
    <font>
      <b/>
      <sz val="10"/>
      <color indexed="8"/>
      <name val="微软雅黑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2" borderId="15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9" fontId="1" fillId="0" borderId="15" xfId="0" applyNumberFormat="1" applyFont="1" applyFill="1" applyBorder="1" applyAlignment="1">
      <alignment horizontal="center" vertical="center"/>
    </xf>
    <xf numFmtId="178" fontId="2" fillId="2" borderId="17" xfId="2" applyNumberFormat="1" applyFont="1" applyFill="1" applyBorder="1" applyAlignment="1">
      <alignment vertical="center"/>
    </xf>
    <xf numFmtId="178" fontId="2" fillId="2" borderId="10" xfId="2" applyNumberFormat="1" applyFont="1" applyFill="1" applyBorder="1" applyAlignment="1">
      <alignment vertical="center"/>
    </xf>
    <xf numFmtId="178" fontId="2" fillId="2" borderId="11" xfId="2" applyNumberFormat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179" fontId="4" fillId="0" borderId="15" xfId="0" applyNumberFormat="1" applyFont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179" fontId="1" fillId="8" borderId="15" xfId="0" applyNumberFormat="1" applyFont="1" applyFill="1" applyBorder="1" applyAlignment="1">
      <alignment horizontal="center" vertical="center"/>
    </xf>
    <xf numFmtId="178" fontId="1" fillId="0" borderId="28" xfId="0" applyNumberFormat="1" applyFont="1" applyFill="1" applyBorder="1" applyAlignment="1">
      <alignment horizontal="center" vertical="center"/>
    </xf>
    <xf numFmtId="178" fontId="2" fillId="2" borderId="15" xfId="0" applyNumberFormat="1" applyFont="1" applyFill="1" applyBorder="1" applyAlignment="1">
      <alignment horizontal="right" vertical="center"/>
    </xf>
    <xf numFmtId="178" fontId="2" fillId="2" borderId="28" xfId="0" applyNumberFormat="1" applyFont="1" applyFill="1" applyBorder="1" applyAlignment="1">
      <alignment horizontal="center" vertical="center"/>
    </xf>
    <xf numFmtId="178" fontId="1" fillId="0" borderId="28" xfId="0" applyNumberFormat="1" applyFont="1" applyFill="1" applyBorder="1" applyAlignment="1">
      <alignment horizontal="center" vertical="center" wrapText="1"/>
    </xf>
    <xf numFmtId="178" fontId="1" fillId="0" borderId="29" xfId="0" applyNumberFormat="1" applyFont="1" applyFill="1" applyBorder="1" applyAlignment="1">
      <alignment horizontal="center" vertical="center"/>
    </xf>
    <xf numFmtId="177" fontId="2" fillId="5" borderId="15" xfId="1" applyFont="1" applyFill="1" applyBorder="1" applyAlignment="1">
      <alignment horizontal="center" vertical="center"/>
    </xf>
    <xf numFmtId="178" fontId="2" fillId="5" borderId="28" xfId="0" applyNumberFormat="1" applyFont="1" applyFill="1" applyBorder="1" applyAlignment="1">
      <alignment horizontal="center" vertical="center"/>
    </xf>
    <xf numFmtId="177" fontId="2" fillId="6" borderId="15" xfId="1" applyFont="1" applyFill="1" applyBorder="1" applyAlignment="1">
      <alignment horizontal="center" vertical="center"/>
    </xf>
    <xf numFmtId="178" fontId="2" fillId="6" borderId="28" xfId="0" applyNumberFormat="1" applyFont="1" applyFill="1" applyBorder="1" applyAlignment="1">
      <alignment horizontal="center" vertical="center"/>
    </xf>
    <xf numFmtId="177" fontId="5" fillId="7" borderId="22" xfId="1" applyFont="1" applyFill="1" applyBorder="1" applyAlignment="1">
      <alignment horizontal="center" vertical="center"/>
    </xf>
    <xf numFmtId="178" fontId="5" fillId="7" borderId="30" xfId="0" applyNumberFormat="1" applyFont="1" applyFill="1" applyBorder="1" applyAlignment="1">
      <alignment horizontal="center" vertical="center"/>
    </xf>
    <xf numFmtId="178" fontId="2" fillId="4" borderId="28" xfId="0" applyNumberFormat="1" applyFont="1" applyFill="1" applyBorder="1" applyAlignment="1">
      <alignment horizontal="center" vertical="center"/>
    </xf>
    <xf numFmtId="0" fontId="1" fillId="4" borderId="15" xfId="2" applyNumberFormat="1" applyFont="1" applyFill="1" applyBorder="1" applyAlignment="1">
      <alignment horizontal="center" vertical="center"/>
    </xf>
    <xf numFmtId="181" fontId="7" fillId="4" borderId="15" xfId="2" applyNumberFormat="1" applyFont="1" applyFill="1" applyBorder="1" applyAlignment="1">
      <alignment horizontal="right" vertical="center"/>
    </xf>
    <xf numFmtId="181" fontId="8" fillId="4" borderId="15" xfId="0" applyNumberFormat="1" applyFont="1" applyFill="1" applyBorder="1" applyAlignment="1">
      <alignment horizontal="right" vertical="center"/>
    </xf>
    <xf numFmtId="181" fontId="2" fillId="2" borderId="15" xfId="0" applyNumberFormat="1" applyFont="1" applyFill="1" applyBorder="1" applyAlignment="1">
      <alignment horizontal="right" vertical="center"/>
    </xf>
    <xf numFmtId="178" fontId="2" fillId="0" borderId="31" xfId="2" applyNumberFormat="1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vertical="center"/>
    </xf>
    <xf numFmtId="0" fontId="2" fillId="5" borderId="10" xfId="0" applyFont="1" applyFill="1" applyBorder="1" applyAlignment="1">
      <alignment vertical="center"/>
    </xf>
    <xf numFmtId="0" fontId="2" fillId="5" borderId="11" xfId="0" applyFont="1" applyFill="1" applyBorder="1" applyAlignment="1">
      <alignment vertical="center"/>
    </xf>
    <xf numFmtId="178" fontId="2" fillId="6" borderId="17" xfId="2" applyNumberFormat="1" applyFont="1" applyFill="1" applyBorder="1" applyAlignment="1">
      <alignment vertical="center"/>
    </xf>
    <xf numFmtId="178" fontId="2" fillId="6" borderId="10" xfId="2" applyNumberFormat="1" applyFont="1" applyFill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0" fontId="2" fillId="6" borderId="10" xfId="0" applyFont="1" applyFill="1" applyBorder="1" applyAlignment="1">
      <alignment vertical="center"/>
    </xf>
    <xf numFmtId="178" fontId="3" fillId="4" borderId="32" xfId="2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8" fontId="2" fillId="2" borderId="9" xfId="0" applyNumberFormat="1" applyFont="1" applyFill="1" applyBorder="1" applyAlignment="1">
      <alignment horizontal="center" vertical="center"/>
    </xf>
    <xf numFmtId="178" fontId="2" fillId="2" borderId="11" xfId="0" applyNumberFormat="1" applyFont="1" applyFill="1" applyBorder="1" applyAlignment="1">
      <alignment horizontal="center" vertical="center"/>
    </xf>
    <xf numFmtId="178" fontId="1" fillId="0" borderId="9" xfId="2" applyNumberFormat="1" applyFont="1" applyFill="1" applyBorder="1" applyAlignment="1">
      <alignment horizontal="center" vertical="center" wrapText="1"/>
    </xf>
    <xf numFmtId="178" fontId="1" fillId="0" borderId="11" xfId="2" applyNumberFormat="1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178" fontId="2" fillId="0" borderId="18" xfId="2" applyNumberFormat="1" applyFont="1" applyFill="1" applyBorder="1" applyAlignment="1">
      <alignment horizontal="center" vertical="center" wrapText="1"/>
    </xf>
    <xf numFmtId="178" fontId="2" fillId="0" borderId="19" xfId="2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8" fontId="2" fillId="4" borderId="17" xfId="2" applyNumberFormat="1" applyFont="1" applyFill="1" applyBorder="1" applyAlignment="1">
      <alignment horizontal="center" vertical="center"/>
    </xf>
    <xf numFmtId="178" fontId="1" fillId="4" borderId="15" xfId="2" applyNumberFormat="1" applyFont="1" applyFill="1" applyBorder="1" applyAlignment="1">
      <alignment horizontal="center" vertical="center"/>
    </xf>
    <xf numFmtId="178" fontId="2" fillId="2" borderId="17" xfId="2" applyNumberFormat="1" applyFont="1" applyFill="1" applyBorder="1" applyAlignment="1">
      <alignment vertical="center"/>
    </xf>
    <xf numFmtId="178" fontId="2" fillId="2" borderId="10" xfId="2" applyNumberFormat="1" applyFont="1" applyFill="1" applyBorder="1" applyAlignment="1">
      <alignment vertical="center"/>
    </xf>
    <xf numFmtId="181" fontId="2" fillId="2" borderId="11" xfId="2" applyNumberFormat="1" applyFont="1" applyFill="1" applyBorder="1" applyAlignment="1">
      <alignment vertical="center"/>
    </xf>
    <xf numFmtId="178" fontId="2" fillId="2" borderId="17" xfId="2" applyNumberFormat="1" applyFont="1" applyFill="1" applyBorder="1" applyAlignment="1">
      <alignment horizontal="left" vertical="center"/>
    </xf>
    <xf numFmtId="178" fontId="2" fillId="2" borderId="10" xfId="2" applyNumberFormat="1" applyFont="1" applyFill="1" applyBorder="1" applyAlignment="1">
      <alignment horizontal="left" vertical="center"/>
    </xf>
    <xf numFmtId="178" fontId="2" fillId="2" borderId="11" xfId="2" applyNumberFormat="1" applyFont="1" applyFill="1" applyBorder="1" applyAlignment="1">
      <alignment horizontal="left" vertical="center"/>
    </xf>
    <xf numFmtId="178" fontId="1" fillId="4" borderId="9" xfId="2" applyNumberFormat="1" applyFont="1" applyFill="1" applyBorder="1" applyAlignment="1">
      <alignment horizontal="center" vertical="center" wrapText="1"/>
    </xf>
    <xf numFmtId="178" fontId="1" fillId="4" borderId="11" xfId="2" applyNumberFormat="1" applyFont="1" applyFill="1" applyBorder="1" applyAlignment="1">
      <alignment horizontal="center" vertical="center" wrapText="1"/>
    </xf>
  </cellXfs>
  <cellStyles count="3">
    <cellStyle name="逗号" xfId="2" builtinId="3"/>
    <cellStyle name="货币" xfId="1" builtinId="4"/>
    <cellStyle name="普通" xfId="0" builtinId="0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745489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I29" sqref="I29"/>
    </sheetView>
  </sheetViews>
  <sheetFormatPr baseColWidth="10" defaultColWidth="8.83203125" defaultRowHeight="14" x14ac:dyDescent="0"/>
  <cols>
    <col min="1" max="1" width="19.6640625" customWidth="1"/>
    <col min="3" max="3" width="29" customWidth="1"/>
    <col min="4" max="7" width="11.5" customWidth="1"/>
    <col min="8" max="8" width="13.5" customWidth="1"/>
    <col min="9" max="9" width="23.1640625" customWidth="1"/>
    <col min="10" max="10" width="26.5" customWidth="1"/>
  </cols>
  <sheetData>
    <row r="1" spans="1:10" ht="34" customHeight="1">
      <c r="A1" s="1" t="s">
        <v>0</v>
      </c>
      <c r="B1" s="46" t="s">
        <v>1</v>
      </c>
      <c r="C1" s="46"/>
      <c r="D1" s="1"/>
      <c r="E1" s="1"/>
      <c r="F1" s="1"/>
      <c r="G1" s="1"/>
      <c r="H1" s="2"/>
      <c r="I1" s="2"/>
      <c r="J1" s="1"/>
    </row>
    <row r="2" spans="1:10" ht="18" customHeight="1">
      <c r="A2" s="1" t="s">
        <v>2</v>
      </c>
      <c r="B2" s="47" t="s">
        <v>36</v>
      </c>
      <c r="C2" s="48"/>
      <c r="D2" s="1"/>
      <c r="E2" s="1"/>
      <c r="F2" s="1"/>
      <c r="G2" s="1"/>
      <c r="H2" s="2"/>
      <c r="I2" s="2"/>
      <c r="J2" s="1"/>
    </row>
    <row r="3" spans="1:10" ht="18" customHeight="1">
      <c r="A3" s="3" t="s">
        <v>3</v>
      </c>
      <c r="B3" s="49" t="s">
        <v>41</v>
      </c>
      <c r="C3" s="49"/>
      <c r="D3" s="4"/>
      <c r="E3" s="4"/>
      <c r="F3" s="4"/>
      <c r="G3" s="4"/>
      <c r="H3" s="4"/>
      <c r="I3" s="4"/>
      <c r="J3" s="19"/>
    </row>
    <row r="4" spans="1:10" ht="18" customHeight="1">
      <c r="A4" s="3" t="s">
        <v>4</v>
      </c>
      <c r="B4" s="50" t="s">
        <v>37</v>
      </c>
      <c r="C4" s="50"/>
      <c r="D4" s="3"/>
      <c r="E4" s="3"/>
      <c r="F4" s="3"/>
      <c r="G4" s="3"/>
      <c r="H4" s="3"/>
      <c r="I4" s="3"/>
      <c r="J4" s="3"/>
    </row>
    <row r="5" spans="1:10" ht="18" customHeight="1">
      <c r="A5" s="3" t="s">
        <v>5</v>
      </c>
      <c r="B5" s="51" t="s">
        <v>42</v>
      </c>
      <c r="C5" s="51"/>
      <c r="D5" s="3"/>
      <c r="E5" s="3"/>
      <c r="F5" s="3"/>
      <c r="G5" s="3"/>
      <c r="H5" s="3"/>
      <c r="I5" s="3"/>
      <c r="J5" s="3"/>
    </row>
    <row r="6" spans="1:10" ht="16">
      <c r="A6" s="72" t="s">
        <v>6</v>
      </c>
      <c r="B6" s="73"/>
      <c r="C6" s="74"/>
      <c r="D6" s="52" t="s">
        <v>7</v>
      </c>
      <c r="E6" s="53"/>
      <c r="F6" s="53"/>
      <c r="G6" s="53"/>
      <c r="H6" s="53"/>
      <c r="I6" s="54"/>
      <c r="J6" s="69" t="s">
        <v>8</v>
      </c>
    </row>
    <row r="7" spans="1:10" ht="16">
      <c r="A7" s="75"/>
      <c r="B7" s="76"/>
      <c r="C7" s="77"/>
      <c r="D7" s="55" t="s">
        <v>9</v>
      </c>
      <c r="E7" s="56"/>
      <c r="F7" s="56"/>
      <c r="G7" s="57"/>
      <c r="H7" s="58" t="s">
        <v>10</v>
      </c>
      <c r="I7" s="59"/>
      <c r="J7" s="70"/>
    </row>
    <row r="8" spans="1:10" ht="16">
      <c r="A8" s="78"/>
      <c r="B8" s="79"/>
      <c r="C8" s="80"/>
      <c r="D8" s="5" t="s">
        <v>11</v>
      </c>
      <c r="E8" s="5" t="s">
        <v>12</v>
      </c>
      <c r="F8" s="5" t="s">
        <v>11</v>
      </c>
      <c r="G8" s="5" t="s">
        <v>13</v>
      </c>
      <c r="H8" s="6" t="s">
        <v>14</v>
      </c>
      <c r="I8" s="6" t="s">
        <v>15</v>
      </c>
      <c r="J8" s="71"/>
    </row>
    <row r="9" spans="1:10" ht="16">
      <c r="A9" s="65" t="s">
        <v>16</v>
      </c>
      <c r="B9" s="60" t="s">
        <v>17</v>
      </c>
      <c r="C9" s="61"/>
      <c r="D9" s="7"/>
      <c r="E9" s="8" t="s">
        <v>18</v>
      </c>
      <c r="F9" s="8"/>
      <c r="G9" s="8" t="s">
        <v>19</v>
      </c>
      <c r="H9" s="9">
        <v>600</v>
      </c>
      <c r="I9" s="20">
        <f>D9*F9*H9</f>
        <v>0</v>
      </c>
      <c r="J9" s="21"/>
    </row>
    <row r="10" spans="1:10" ht="16">
      <c r="A10" s="66"/>
      <c r="B10" s="60" t="s">
        <v>20</v>
      </c>
      <c r="C10" s="61"/>
      <c r="D10" s="7"/>
      <c r="E10" s="8" t="s">
        <v>18</v>
      </c>
      <c r="F10" s="8"/>
      <c r="G10" s="8" t="s">
        <v>19</v>
      </c>
      <c r="H10" s="9">
        <v>600</v>
      </c>
      <c r="I10" s="20">
        <f>H10*D10*F10</f>
        <v>0</v>
      </c>
      <c r="J10" s="21"/>
    </row>
    <row r="11" spans="1:10" ht="16">
      <c r="A11" s="10" t="s">
        <v>21</v>
      </c>
      <c r="B11" s="11"/>
      <c r="C11" s="11"/>
      <c r="D11" s="11"/>
      <c r="E11" s="11"/>
      <c r="F11" s="11"/>
      <c r="G11" s="11"/>
      <c r="H11" s="12"/>
      <c r="I11" s="22">
        <f>SUM(I9:I10)</f>
        <v>0</v>
      </c>
      <c r="J11" s="23"/>
    </row>
    <row r="12" spans="1:10" ht="32">
      <c r="A12" s="37" t="s">
        <v>22</v>
      </c>
      <c r="B12" s="45" t="s">
        <v>40</v>
      </c>
      <c r="C12" s="45"/>
      <c r="D12" s="13">
        <v>1</v>
      </c>
      <c r="E12" s="14" t="s">
        <v>18</v>
      </c>
      <c r="F12" s="15">
        <v>1</v>
      </c>
      <c r="G12" s="14" t="s">
        <v>45</v>
      </c>
      <c r="H12" s="16">
        <v>25000</v>
      </c>
      <c r="I12" s="20">
        <f t="shared" ref="I12:I15" si="0">H12*F12*D12</f>
        <v>25000</v>
      </c>
      <c r="J12" s="24" t="s">
        <v>47</v>
      </c>
    </row>
    <row r="13" spans="1:10" ht="16">
      <c r="A13" s="86" t="s">
        <v>24</v>
      </c>
      <c r="B13" s="87"/>
      <c r="C13" s="87"/>
      <c r="D13" s="87"/>
      <c r="E13" s="87"/>
      <c r="F13" s="87"/>
      <c r="G13" s="87"/>
      <c r="H13" s="88"/>
      <c r="I13" s="22">
        <f>SUM(I12:I12)</f>
        <v>25000</v>
      </c>
      <c r="J13" s="23"/>
    </row>
    <row r="14" spans="1:10" ht="16" customHeight="1">
      <c r="A14" s="67" t="s">
        <v>25</v>
      </c>
      <c r="B14" s="89" t="s">
        <v>38</v>
      </c>
      <c r="C14" s="90"/>
      <c r="D14" s="13">
        <v>160</v>
      </c>
      <c r="E14" s="14" t="s">
        <v>26</v>
      </c>
      <c r="F14" s="15">
        <v>1</v>
      </c>
      <c r="G14" s="14" t="s">
        <v>23</v>
      </c>
      <c r="H14" s="16">
        <v>158</v>
      </c>
      <c r="I14" s="20">
        <f t="shared" si="0"/>
        <v>25280</v>
      </c>
      <c r="J14" s="24"/>
    </row>
    <row r="15" spans="1:10" ht="16">
      <c r="A15" s="68"/>
      <c r="B15" s="60" t="s">
        <v>39</v>
      </c>
      <c r="C15" s="61"/>
      <c r="D15" s="13">
        <v>30</v>
      </c>
      <c r="E15" s="14" t="s">
        <v>43</v>
      </c>
      <c r="F15" s="15">
        <v>1</v>
      </c>
      <c r="G15" s="8" t="s">
        <v>23</v>
      </c>
      <c r="H15" s="16">
        <v>119</v>
      </c>
      <c r="I15" s="20">
        <f t="shared" si="0"/>
        <v>3570</v>
      </c>
      <c r="J15" s="25"/>
    </row>
    <row r="16" spans="1:10" ht="16">
      <c r="A16" s="86" t="s">
        <v>44</v>
      </c>
      <c r="B16" s="87"/>
      <c r="C16" s="87"/>
      <c r="D16" s="87"/>
      <c r="E16" s="87"/>
      <c r="F16" s="87"/>
      <c r="G16" s="87"/>
      <c r="H16" s="88"/>
      <c r="I16" s="22">
        <f t="shared" ref="I16:I26" si="1">SUM(I14:I15)</f>
        <v>28850</v>
      </c>
      <c r="J16" s="23"/>
    </row>
    <row r="17" spans="1:10" ht="16">
      <c r="A17" s="81" t="s">
        <v>31</v>
      </c>
      <c r="B17" s="82" t="s">
        <v>32</v>
      </c>
      <c r="C17" s="82"/>
      <c r="D17" s="33">
        <v>1</v>
      </c>
      <c r="E17" s="33" t="s">
        <v>26</v>
      </c>
      <c r="F17" s="33">
        <v>6</v>
      </c>
      <c r="G17" s="33" t="s">
        <v>23</v>
      </c>
      <c r="H17" s="34">
        <v>50</v>
      </c>
      <c r="I17" s="35">
        <f>F17*D17*H17</f>
        <v>300</v>
      </c>
      <c r="J17" s="32"/>
    </row>
    <row r="18" spans="1:10" ht="16">
      <c r="A18" s="81"/>
      <c r="B18" s="82" t="s">
        <v>33</v>
      </c>
      <c r="C18" s="82"/>
      <c r="D18" s="33">
        <v>1</v>
      </c>
      <c r="E18" s="33" t="s">
        <v>26</v>
      </c>
      <c r="F18" s="33">
        <v>2</v>
      </c>
      <c r="G18" s="33" t="s">
        <v>23</v>
      </c>
      <c r="H18" s="34">
        <v>1500</v>
      </c>
      <c r="I18" s="35">
        <f t="shared" ref="I18:I20" si="2">H18*F18*D18</f>
        <v>3000</v>
      </c>
      <c r="J18" s="32"/>
    </row>
    <row r="19" spans="1:10" ht="16">
      <c r="A19" s="81"/>
      <c r="B19" s="82" t="s">
        <v>34</v>
      </c>
      <c r="C19" s="82"/>
      <c r="D19" s="33">
        <v>1</v>
      </c>
      <c r="E19" s="33" t="s">
        <v>26</v>
      </c>
      <c r="F19" s="33">
        <v>3</v>
      </c>
      <c r="G19" s="33" t="s">
        <v>23</v>
      </c>
      <c r="H19" s="34">
        <v>500</v>
      </c>
      <c r="I19" s="35">
        <f t="shared" si="2"/>
        <v>1500</v>
      </c>
      <c r="J19" s="32"/>
    </row>
    <row r="20" spans="1:10" ht="16">
      <c r="A20" s="81"/>
      <c r="B20" s="82" t="s">
        <v>31</v>
      </c>
      <c r="C20" s="82"/>
      <c r="D20" s="33">
        <v>1</v>
      </c>
      <c r="E20" s="33" t="s">
        <v>26</v>
      </c>
      <c r="F20" s="33">
        <v>2</v>
      </c>
      <c r="G20" s="33" t="s">
        <v>23</v>
      </c>
      <c r="H20" s="34">
        <v>500</v>
      </c>
      <c r="I20" s="35">
        <f t="shared" si="2"/>
        <v>1000</v>
      </c>
      <c r="J20" s="32"/>
    </row>
    <row r="21" spans="1:10" ht="16">
      <c r="A21" s="83" t="s">
        <v>46</v>
      </c>
      <c r="B21" s="84"/>
      <c r="C21" s="84"/>
      <c r="D21" s="84"/>
      <c r="E21" s="84"/>
      <c r="F21" s="84"/>
      <c r="G21" s="84"/>
      <c r="H21" s="85"/>
      <c r="I21" s="36">
        <f>SUM(I17:I20)</f>
        <v>5800</v>
      </c>
      <c r="J21" s="23"/>
    </row>
    <row r="22" spans="1:10" ht="16">
      <c r="A22" s="38" t="s">
        <v>27</v>
      </c>
      <c r="B22" s="39"/>
      <c r="C22" s="39"/>
      <c r="D22" s="39"/>
      <c r="E22" s="39"/>
      <c r="F22" s="39"/>
      <c r="G22" s="39"/>
      <c r="H22" s="40"/>
      <c r="I22" s="26">
        <f>I13+I16+I21</f>
        <v>59650</v>
      </c>
      <c r="J22" s="27"/>
    </row>
    <row r="23" spans="1:10" ht="16">
      <c r="A23" s="38" t="s">
        <v>35</v>
      </c>
      <c r="B23" s="39"/>
      <c r="C23" s="39"/>
      <c r="D23" s="39"/>
      <c r="E23" s="39"/>
      <c r="F23" s="39"/>
      <c r="G23" s="39"/>
      <c r="H23" s="39"/>
      <c r="I23" s="26">
        <f>I22*0.1</f>
        <v>5965</v>
      </c>
      <c r="J23" s="27"/>
    </row>
    <row r="24" spans="1:10" ht="16">
      <c r="A24" s="38" t="s">
        <v>28</v>
      </c>
      <c r="B24" s="39"/>
      <c r="C24" s="39"/>
      <c r="D24" s="39"/>
      <c r="E24" s="39"/>
      <c r="F24" s="39"/>
      <c r="G24" s="39"/>
      <c r="H24" s="39"/>
      <c r="I24" s="26">
        <f t="shared" si="1"/>
        <v>65615</v>
      </c>
      <c r="J24" s="27"/>
    </row>
    <row r="25" spans="1:10" ht="16">
      <c r="A25" s="41" t="s">
        <v>29</v>
      </c>
      <c r="B25" s="42"/>
      <c r="C25" s="42"/>
      <c r="D25" s="43"/>
      <c r="E25" s="44"/>
      <c r="F25" s="44"/>
      <c r="G25" s="44"/>
      <c r="H25" s="44"/>
      <c r="I25" s="28">
        <f>I24*0.06</f>
        <v>3936.8999999999996</v>
      </c>
      <c r="J25" s="29"/>
    </row>
    <row r="26" spans="1:10" ht="20">
      <c r="A26" s="62" t="s">
        <v>30</v>
      </c>
      <c r="B26" s="63"/>
      <c r="C26" s="64"/>
      <c r="D26" s="18"/>
      <c r="E26" s="17"/>
      <c r="F26" s="17"/>
      <c r="G26" s="17"/>
      <c r="H26" s="17"/>
      <c r="I26" s="30">
        <f t="shared" si="1"/>
        <v>69551.899999999994</v>
      </c>
      <c r="J26" s="31"/>
    </row>
  </sheetData>
  <mergeCells count="26">
    <mergeCell ref="A26:C26"/>
    <mergeCell ref="A9:A10"/>
    <mergeCell ref="A14:A15"/>
    <mergeCell ref="J6:J8"/>
    <mergeCell ref="A6:C8"/>
    <mergeCell ref="A17:A20"/>
    <mergeCell ref="B17:C17"/>
    <mergeCell ref="B18:C18"/>
    <mergeCell ref="B19:C19"/>
    <mergeCell ref="B20:C20"/>
    <mergeCell ref="A21:H21"/>
    <mergeCell ref="A13:H13"/>
    <mergeCell ref="B14:C14"/>
    <mergeCell ref="B15:C15"/>
    <mergeCell ref="A16:H16"/>
    <mergeCell ref="D6:I6"/>
    <mergeCell ref="D7:G7"/>
    <mergeCell ref="H7:I7"/>
    <mergeCell ref="B9:C9"/>
    <mergeCell ref="B10:C10"/>
    <mergeCell ref="B12:C12"/>
    <mergeCell ref="B1:C1"/>
    <mergeCell ref="B2:C2"/>
    <mergeCell ref="B3:C3"/>
    <mergeCell ref="B4:C4"/>
    <mergeCell ref="B5:C5"/>
  </mergeCells>
  <phoneticPr fontId="9" type="noConversion"/>
  <pageMargins left="0.75" right="0.75" top="1" bottom="1" header="0.51180555555555596" footer="0.51180555555555596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广州十甫假日酒店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cct</cp:lastModifiedBy>
  <dcterms:created xsi:type="dcterms:W3CDTF">2016-03-25T07:47:00Z</dcterms:created>
  <dcterms:modified xsi:type="dcterms:W3CDTF">2018-11-28T06:55:05Z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