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showObjects="none" filterPrivacy="1" codeName="ThisWorkbook" autoCompressPictures="0"/>
  <xr:revisionPtr revIDLastSave="0" documentId="13_ncr:1_{4847DA73-85CB-074A-B7DA-E4E5E2D6CAE9}" xr6:coauthVersionLast="36" xr6:coauthVersionMax="36" xr10:uidLastSave="{00000000-0000-0000-0000-000000000000}"/>
  <bookViews>
    <workbookView xWindow="2260" yWindow="460" windowWidth="25600" windowHeight="15540" xr2:uid="{00000000-000D-0000-FFFF-FFFF00000000}"/>
  </bookViews>
  <sheets>
    <sheet name="报价" sheetId="5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1" i="5" l="1"/>
  <c r="H82" i="5"/>
  <c r="H42" i="5"/>
  <c r="H43" i="5"/>
  <c r="H79" i="5"/>
  <c r="H29" i="5"/>
  <c r="H32" i="5" s="1"/>
  <c r="C10" i="5" s="1"/>
  <c r="H61" i="5"/>
  <c r="H62" i="5"/>
  <c r="H64" i="5"/>
  <c r="H72" i="5"/>
  <c r="H65" i="5"/>
  <c r="H59" i="5"/>
  <c r="H73" i="5" s="1"/>
  <c r="C13" i="5" s="1"/>
  <c r="H60" i="5"/>
  <c r="H63" i="5"/>
  <c r="H66" i="5"/>
  <c r="H67" i="5"/>
  <c r="H68" i="5"/>
  <c r="H69" i="5"/>
  <c r="H70" i="5"/>
  <c r="H71" i="5"/>
  <c r="H49" i="5"/>
  <c r="H48" i="5"/>
  <c r="H50" i="5"/>
  <c r="H23" i="5"/>
  <c r="H24" i="5"/>
  <c r="H25" i="5"/>
  <c r="H26" i="5"/>
  <c r="H27" i="5"/>
  <c r="H28" i="5"/>
  <c r="H30" i="5"/>
  <c r="H31" i="5"/>
  <c r="H35" i="5"/>
  <c r="H36" i="5"/>
  <c r="H45" i="5" s="1"/>
  <c r="C11" i="5" s="1"/>
  <c r="H37" i="5"/>
  <c r="H38" i="5"/>
  <c r="H39" i="5"/>
  <c r="H40" i="5"/>
  <c r="H41" i="5"/>
  <c r="H44" i="5"/>
  <c r="H51" i="5"/>
  <c r="H52" i="5"/>
  <c r="H53" i="5"/>
  <c r="H55" i="5" s="1"/>
  <c r="H56" i="5" s="1"/>
  <c r="C12" i="5" s="1"/>
  <c r="H54" i="5"/>
  <c r="H76" i="5"/>
  <c r="H83" i="5"/>
  <c r="H77" i="5"/>
  <c r="H96" i="5" s="1"/>
  <c r="H84" i="5"/>
  <c r="H78" i="5"/>
  <c r="H85" i="5"/>
  <c r="H86" i="5"/>
  <c r="H87" i="5"/>
  <c r="H88" i="5"/>
  <c r="H80" i="5"/>
  <c r="H89" i="5"/>
  <c r="H90" i="5"/>
  <c r="H91" i="5"/>
  <c r="H92" i="5"/>
  <c r="H93" i="5"/>
  <c r="H94" i="5"/>
  <c r="H95" i="5"/>
  <c r="H97" i="5" l="1"/>
  <c r="C14" i="5"/>
  <c r="C15" i="5"/>
  <c r="C17" i="5" l="1"/>
  <c r="C16" i="5"/>
  <c r="C18" i="5"/>
  <c r="H98" i="5"/>
  <c r="H99" i="5"/>
  <c r="H100" i="5" s="1"/>
</calcChain>
</file>

<file path=xl/sharedStrings.xml><?xml version="1.0" encoding="utf-8"?>
<sst xmlns="http://schemas.openxmlformats.org/spreadsheetml/2006/main" count="267" uniqueCount="175">
  <si>
    <t>客户 Client：</t>
    <phoneticPr fontId="1" type="noConversion"/>
  </si>
  <si>
    <t>项目 Item：</t>
    <phoneticPr fontId="1" type="noConversion"/>
  </si>
  <si>
    <t>小计</t>
    <phoneticPr fontId="1" type="noConversion"/>
  </si>
  <si>
    <t>代理 Agency：</t>
    <phoneticPr fontId="1" type="noConversion"/>
  </si>
  <si>
    <t>序号No.</t>
    <phoneticPr fontId="6" type="noConversion"/>
  </si>
  <si>
    <t>区域Area</t>
    <phoneticPr fontId="6" type="noConversion"/>
  </si>
  <si>
    <t>项目Project</t>
    <phoneticPr fontId="6" type="noConversion"/>
  </si>
  <si>
    <t>描述Description</t>
    <phoneticPr fontId="6" type="noConversion"/>
  </si>
  <si>
    <t>单价Unit</t>
    <phoneticPr fontId="6" type="noConversion"/>
  </si>
  <si>
    <t>数量Amount</t>
    <phoneticPr fontId="6" type="noConversion"/>
  </si>
  <si>
    <t>单位Unit</t>
    <phoneticPr fontId="6" type="noConversion"/>
  </si>
  <si>
    <t>总价Total</t>
    <phoneticPr fontId="6" type="noConversion"/>
  </si>
  <si>
    <t>备注Comments</t>
    <phoneticPr fontId="6" type="noConversion"/>
  </si>
  <si>
    <t xml:space="preserve">   费用明细单／Cost Break-Down</t>
  </si>
  <si>
    <t>时间 Time：</t>
    <phoneticPr fontId="1" type="noConversion"/>
  </si>
  <si>
    <t>摄影师</t>
    <rPh sb="0" eb="1">
      <t>she y</t>
    </rPh>
    <rPh sb="2" eb="3">
      <t>shi</t>
    </rPh>
    <phoneticPr fontId="1" type="noConversion"/>
  </si>
  <si>
    <t>人</t>
    <rPh sb="0" eb="1">
      <t>ren</t>
    </rPh>
    <phoneticPr fontId="1" type="noConversion"/>
  </si>
  <si>
    <t>条</t>
    <rPh sb="0" eb="1">
      <t>tiao</t>
    </rPh>
    <phoneticPr fontId="1" type="noConversion"/>
  </si>
  <si>
    <t>工作人员餐饮</t>
    <rPh sb="0" eb="1">
      <t>gong z</t>
    </rPh>
    <rPh sb="2" eb="3">
      <t>ren y</t>
    </rPh>
    <rPh sb="4" eb="5">
      <t>can y</t>
    </rPh>
    <phoneticPr fontId="1" type="noConversion"/>
  </si>
  <si>
    <t>间夜</t>
    <rPh sb="0" eb="1">
      <t>jian</t>
    </rPh>
    <rPh sb="1" eb="2">
      <t>ye</t>
    </rPh>
    <phoneticPr fontId="1" type="noConversion"/>
  </si>
  <si>
    <t>天</t>
    <rPh sb="0" eb="1">
      <t>tian</t>
    </rPh>
    <phoneticPr fontId="1" type="noConversion"/>
  </si>
  <si>
    <t>项</t>
    <rPh sb="0" eb="1">
      <t>xiang</t>
    </rPh>
    <phoneticPr fontId="1" type="noConversion"/>
  </si>
  <si>
    <t>AV设备</t>
    <rPh sb="2" eb="3">
      <t>she bei</t>
    </rPh>
    <phoneticPr fontId="1" type="noConversion"/>
  </si>
  <si>
    <t>人／天</t>
    <rPh sb="0" eb="1">
      <t>ren</t>
    </rPh>
    <rPh sb="2" eb="3">
      <t>tian</t>
    </rPh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</si>
  <si>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</si>
  <si>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</si>
  <si>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</si>
  <si>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</si>
  <si>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搭建制作</t>
    <rPh sb="0" eb="1">
      <t>da jian</t>
    </rPh>
    <phoneticPr fontId="6" type="noConversion"/>
  </si>
  <si>
    <t>AV设备</t>
    <rPh sb="2" eb="3">
      <t>she bei</t>
    </rPh>
    <phoneticPr fontId="6" type="noConversion"/>
  </si>
  <si>
    <t>个</t>
    <rPh sb="0" eb="1">
      <t>ge</t>
    </rPh>
    <phoneticPr fontId="1" type="noConversion"/>
  </si>
  <si>
    <t>张</t>
    <rPh sb="0" eb="1">
      <t>zhang</t>
    </rPh>
    <phoneticPr fontId="1" type="noConversion"/>
  </si>
  <si>
    <t>舞台</t>
  </si>
  <si>
    <t>工时</t>
  </si>
  <si>
    <t>趟</t>
    <rPh sb="0" eb="1">
      <t>tang</t>
    </rPh>
    <phoneticPr fontId="1" type="noConversion"/>
  </si>
  <si>
    <t>物料运输</t>
    <rPh sb="0" eb="1">
      <t>wu liao</t>
    </rPh>
    <rPh sb="2" eb="3">
      <t>yun shu</t>
    </rPh>
    <phoneticPr fontId="1" type="noConversion"/>
  </si>
  <si>
    <t>音频</t>
  </si>
  <si>
    <t>灯架</t>
  </si>
  <si>
    <t>人员</t>
    <rPh sb="0" eb="1">
      <t>ren yuan</t>
    </rPh>
    <phoneticPr fontId="1" type="noConversion"/>
  </si>
  <si>
    <t>税（6%）</t>
    <rPh sb="0" eb="1">
      <t>shui</t>
    </rPh>
    <phoneticPr fontId="1" type="noConversion"/>
  </si>
  <si>
    <t>小计</t>
    <rPh sb="0" eb="1">
      <t>xiao ji</t>
    </rPh>
    <phoneticPr fontId="1" type="noConversion"/>
  </si>
  <si>
    <t>总计</t>
    <rPh sb="0" eb="1">
      <t>zong ji</t>
    </rPh>
    <phoneticPr fontId="1" type="noConversion"/>
  </si>
  <si>
    <t xml:space="preserve">合计 </t>
    <phoneticPr fontId="1" type="noConversion"/>
  </si>
  <si>
    <t>Cosplay女郎</t>
    <rPh sb="7" eb="8">
      <t>nü lang</t>
    </rPh>
    <phoneticPr fontId="1" type="noConversion"/>
  </si>
  <si>
    <t>餐饮</t>
    <rPh sb="0" eb="1">
      <t>can yin</t>
    </rPh>
    <phoneticPr fontId="1" type="noConversion"/>
  </si>
  <si>
    <t>午餐</t>
    <rPh sb="0" eb="1">
      <t>wu can</t>
    </rPh>
    <phoneticPr fontId="1" type="noConversion"/>
  </si>
  <si>
    <t>晚餐</t>
    <rPh sb="0" eb="1">
      <t>wan c</t>
    </rPh>
    <phoneticPr fontId="1" type="noConversion"/>
  </si>
  <si>
    <t>宵夜</t>
    <rPh sb="0" eb="1">
      <t>xiao ye</t>
    </rPh>
    <phoneticPr fontId="1" type="noConversion"/>
  </si>
  <si>
    <t>早餐</t>
    <rPh sb="0" eb="1">
      <t>zao c</t>
    </rPh>
    <phoneticPr fontId="1" type="noConversion"/>
  </si>
  <si>
    <t>3D设计</t>
    <phoneticPr fontId="1" type="noConversion"/>
  </si>
  <si>
    <t>工作人员交通</t>
    <rPh sb="0" eb="1">
      <t>gong z</t>
    </rPh>
    <rPh sb="2" eb="3">
      <t>ren y</t>
    </rPh>
    <rPh sb="4" eb="5">
      <t>jiao tong</t>
    </rPh>
    <phoneticPr fontId="1" type="noConversion"/>
  </si>
  <si>
    <t>摄像师</t>
    <rPh sb="0" eb="1">
      <t>she x</t>
    </rPh>
    <rPh sb="2" eb="3">
      <t>shi</t>
    </rPh>
    <phoneticPr fontId="1" type="noConversion"/>
  </si>
  <si>
    <t>10秒小视频</t>
    <rPh sb="2" eb="3">
      <t>miao</t>
    </rPh>
    <rPh sb="3" eb="4">
      <t>xiao shi p</t>
    </rPh>
    <phoneticPr fontId="1" type="noConversion"/>
  </si>
  <si>
    <t>人次</t>
    <rPh sb="0" eb="1">
      <t>ren</t>
    </rPh>
    <rPh sb="1" eb="2">
      <t>ci</t>
    </rPh>
    <phoneticPr fontId="1" type="noConversion"/>
  </si>
  <si>
    <t>我顶你卡</t>
    <rPh sb="0" eb="1">
      <t>wo</t>
    </rPh>
    <rPh sb="1" eb="2">
      <t>ding ni ka</t>
    </rPh>
    <phoneticPr fontId="1" type="noConversion"/>
  </si>
  <si>
    <t>海报</t>
    <rPh sb="0" eb="1">
      <t>hai bao</t>
    </rPh>
    <phoneticPr fontId="1" type="noConversion"/>
  </si>
  <si>
    <t>早餐包袋子</t>
    <rPh sb="0" eb="1">
      <t>zao can bao</t>
    </rPh>
    <rPh sb="3" eb="4">
      <t>dai zi</t>
    </rPh>
    <phoneticPr fontId="1" type="noConversion"/>
  </si>
  <si>
    <t>队旗制作</t>
    <rPh sb="0" eb="1">
      <t>dui qi</t>
    </rPh>
    <rPh sb="2" eb="3">
      <t>zhi zuo</t>
    </rPh>
    <phoneticPr fontId="1" type="noConversion"/>
  </si>
  <si>
    <t>领导桌卡</t>
    <rPh sb="0" eb="1">
      <t>ling dao</t>
    </rPh>
    <rPh sb="2" eb="3">
      <t>zhuo ka</t>
    </rPh>
    <phoneticPr fontId="1" type="noConversion"/>
  </si>
  <si>
    <t>睡袋</t>
    <rPh sb="0" eb="1">
      <t>shui dai</t>
    </rPh>
    <phoneticPr fontId="1" type="noConversion"/>
  </si>
  <si>
    <t>抽签卡</t>
    <rPh sb="0" eb="1">
      <t>chou qian ka</t>
    </rPh>
    <phoneticPr fontId="1" type="noConversion"/>
  </si>
  <si>
    <t>签名笔</t>
    <rPh sb="0" eb="1">
      <t>qian m</t>
    </rPh>
    <rPh sb="2" eb="3">
      <t>bi</t>
    </rPh>
    <phoneticPr fontId="1" type="noConversion"/>
  </si>
  <si>
    <t>台</t>
    <phoneticPr fontId="1" type="noConversion"/>
  </si>
  <si>
    <t>台</t>
    <rPh sb="0" eb="1">
      <t>tai</t>
    </rPh>
    <phoneticPr fontId="1" type="noConversion"/>
  </si>
  <si>
    <t>手卡</t>
    <rPh sb="0" eb="1">
      <t>shou</t>
    </rPh>
    <phoneticPr fontId="1" type="noConversion"/>
  </si>
  <si>
    <t>平方</t>
    <phoneticPr fontId="1" type="noConversion"/>
  </si>
  <si>
    <t>舞台地毯（4*3m 烟灰色）</t>
    <rPh sb="0" eb="1">
      <t>wu'tai</t>
    </rPh>
    <rPh sb="2" eb="3">
      <t>di'tan</t>
    </rPh>
    <rPh sb="10" eb="11">
      <t>yan'hui'se</t>
    </rPh>
    <rPh sb="11" eb="12">
      <t>hui'se</t>
    </rPh>
    <phoneticPr fontId="18" type="noConversion"/>
  </si>
  <si>
    <t>天数Day</t>
  </si>
  <si>
    <t>天数Day</t>
    <phoneticPr fontId="1" type="noConversion"/>
  </si>
  <si>
    <t>A</t>
    <phoneticPr fontId="1" type="noConversion"/>
  </si>
  <si>
    <t>B</t>
    <phoneticPr fontId="6" type="noConversion"/>
  </si>
  <si>
    <t>C</t>
    <phoneticPr fontId="6" type="noConversion"/>
  </si>
  <si>
    <t>D</t>
    <phoneticPr fontId="1" type="noConversion"/>
  </si>
  <si>
    <t>搭建制作</t>
    <rPh sb="0" eb="1">
      <t>da jian</t>
    </rPh>
    <rPh sb="2" eb="3">
      <t>zhi zuo</t>
    </rPh>
    <phoneticPr fontId="1" type="noConversion"/>
  </si>
  <si>
    <t>第三方人员相关</t>
    <rPh sb="0" eb="1">
      <t>di san f</t>
    </rPh>
    <rPh sb="3" eb="4">
      <t>ren y</t>
    </rPh>
    <rPh sb="5" eb="6">
      <t>xiang g</t>
    </rPh>
    <phoneticPr fontId="1" type="noConversion"/>
  </si>
  <si>
    <t>餐饮</t>
    <rPh sb="0" eb="1">
      <t>can y</t>
    </rPh>
    <phoneticPr fontId="1" type="noConversion"/>
  </si>
  <si>
    <t>项</t>
    <rPh sb="0" eb="1">
      <t>x</t>
    </rPh>
    <phoneticPr fontId="1" type="noConversion"/>
  </si>
  <si>
    <t>根</t>
    <rPh sb="0" eb="1">
      <t>gen</t>
    </rPh>
    <phoneticPr fontId="1" type="noConversion"/>
  </si>
  <si>
    <t>PAR灯，会议面光</t>
    <phoneticPr fontId="1" type="noConversion"/>
  </si>
  <si>
    <t xml:space="preserve">手持，SHURE/美国  </t>
    <rPh sb="0" eb="1">
      <t>shou chi</t>
    </rPh>
    <phoneticPr fontId="1" type="noConversion"/>
  </si>
  <si>
    <t>NEXO，全频音响</t>
    <rPh sb="5" eb="6">
      <t>quan pin</t>
    </rPh>
    <rPh sb="7" eb="8">
      <t>yin x</t>
    </rPh>
    <phoneticPr fontId="1" type="noConversion"/>
  </si>
  <si>
    <t>NEXO，功放</t>
    <rPh sb="5" eb="6">
      <t>gong fang</t>
    </rPh>
    <phoneticPr fontId="1" type="noConversion"/>
  </si>
  <si>
    <t>汽车之家</t>
    <rPh sb="0" eb="1">
      <t>qi che zhi j</t>
    </rPh>
    <phoneticPr fontId="1" type="noConversion"/>
  </si>
  <si>
    <t>康辉集团</t>
    <rPh sb="0" eb="1">
      <t>kang hui</t>
    </rPh>
    <rPh sb="2" eb="3">
      <t>ji tuan</t>
    </rPh>
    <phoneticPr fontId="1" type="noConversion"/>
  </si>
  <si>
    <t>【汽车之家黑客马拉松活动】 报价单</t>
    <phoneticPr fontId="1" type="noConversion"/>
  </si>
  <si>
    <t>汽车之家黑客马拉松活动</t>
    <phoneticPr fontId="1" type="noConversion"/>
  </si>
  <si>
    <t>当地运输货车</t>
    <rPh sb="0" eb="1">
      <t>dang di</t>
    </rPh>
    <rPh sb="2" eb="3">
      <t>yun shu</t>
    </rPh>
    <phoneticPr fontId="1" type="noConversion"/>
  </si>
  <si>
    <t>SI 16路 数字信号输入</t>
    <phoneticPr fontId="1" type="noConversion"/>
  </si>
  <si>
    <t>线缆，硅箱</t>
    <rPh sb="0" eb="1">
      <t>xian lan</t>
    </rPh>
    <rPh sb="3" eb="4">
      <t>gui</t>
    </rPh>
    <rPh sb="4" eb="5">
      <t>xiang zi</t>
    </rPh>
    <phoneticPr fontId="1" type="noConversion"/>
  </si>
  <si>
    <t>灯光</t>
    <rPh sb="0" eb="1">
      <t>deng g</t>
    </rPh>
    <phoneticPr fontId="1" type="noConversion"/>
  </si>
  <si>
    <t>亚克力桌牌，彩色打印卡纸</t>
    <rPh sb="0" eb="1">
      <t>ya ke li</t>
    </rPh>
    <rPh sb="3" eb="4">
      <t>zhuo pai</t>
    </rPh>
    <rPh sb="6" eb="7">
      <t>cai se</t>
    </rPh>
    <rPh sb="8" eb="9">
      <t>da yin</t>
    </rPh>
    <rPh sb="10" eb="11">
      <t>ka zhi</t>
    </rPh>
    <phoneticPr fontId="1" type="noConversion"/>
  </si>
  <si>
    <t>220克铜版纸，10*7cm</t>
    <rPh sb="3" eb="4">
      <t>ke</t>
    </rPh>
    <rPh sb="4" eb="5">
      <t>tong ban z</t>
    </rPh>
    <phoneticPr fontId="1" type="noConversion"/>
  </si>
  <si>
    <t>3d效果图</t>
    <rPh sb="2" eb="3">
      <t>xiao guo tu</t>
    </rPh>
    <phoneticPr fontId="1" type="noConversion"/>
  </si>
  <si>
    <t>签到背板</t>
    <rPh sb="0" eb="1">
      <t>qian dao chu</t>
    </rPh>
    <rPh sb="2" eb="3">
      <t>bei ban</t>
    </rPh>
    <phoneticPr fontId="1" type="noConversion"/>
  </si>
  <si>
    <t>kt板裱画面</t>
    <rPh sb="2" eb="3">
      <t>ban</t>
    </rPh>
    <rPh sb="3" eb="4">
      <t>biao</t>
    </rPh>
    <phoneticPr fontId="1" type="noConversion"/>
  </si>
  <si>
    <t>美餐标准，加鸡腿</t>
    <rPh sb="0" eb="1">
      <t>mei can</t>
    </rPh>
    <rPh sb="2" eb="3">
      <t>biao zhun</t>
    </rPh>
    <rPh sb="5" eb="6">
      <t>jia ji tui</t>
    </rPh>
    <phoneticPr fontId="1" type="noConversion"/>
  </si>
  <si>
    <t>麦克风标</t>
    <rPh sb="0" eb="1">
      <t>mai ke f</t>
    </rPh>
    <rPh sb="3" eb="4">
      <t>biao</t>
    </rPh>
    <phoneticPr fontId="1" type="noConversion"/>
  </si>
  <si>
    <t>解压角物料</t>
    <rPh sb="3" eb="4">
      <t>wu liao</t>
    </rPh>
    <phoneticPr fontId="1" type="noConversion"/>
  </si>
  <si>
    <t>制作</t>
    <rPh sb="0" eb="1">
      <t>zhi zuo</t>
    </rPh>
    <phoneticPr fontId="1" type="noConversion"/>
  </si>
  <si>
    <t>采买，金色签名笔</t>
    <rPh sb="0" eb="1">
      <t>cai mai</t>
    </rPh>
    <rPh sb="3" eb="4">
      <t>jin se</t>
    </rPh>
    <rPh sb="5" eb="6">
      <t>qian ming bi</t>
    </rPh>
    <phoneticPr fontId="1" type="noConversion"/>
  </si>
  <si>
    <t>10月25-26日</t>
    <rPh sb="2" eb="3">
      <t>yue</t>
    </rPh>
    <rPh sb="8" eb="9">
      <t>ri</t>
    </rPh>
    <phoneticPr fontId="1" type="noConversion"/>
  </si>
  <si>
    <t>控台2人</t>
    <phoneticPr fontId="1" type="noConversion"/>
  </si>
  <si>
    <t>次</t>
    <rPh sb="0" eb="1">
      <t>ci</t>
    </rPh>
    <phoneticPr fontId="1" type="noConversion"/>
  </si>
  <si>
    <t>红牛</t>
    <rPh sb="0" eb="1">
      <t>hong niu</t>
    </rPh>
    <phoneticPr fontId="1" type="noConversion"/>
  </si>
  <si>
    <t>箱</t>
    <rPh sb="0" eb="1">
      <t>xaing</t>
    </rPh>
    <phoneticPr fontId="1" type="noConversion"/>
  </si>
  <si>
    <t>可乐</t>
    <rPh sb="0" eb="1">
      <t>ke le</t>
    </rPh>
    <phoneticPr fontId="1" type="noConversion"/>
  </si>
  <si>
    <t>牛奶</t>
    <rPh sb="0" eb="1">
      <t>niu nai</t>
    </rPh>
    <phoneticPr fontId="1" type="noConversion"/>
  </si>
  <si>
    <t>酸奶</t>
    <rPh sb="0" eb="1">
      <t>suan nai</t>
    </rPh>
    <phoneticPr fontId="1" type="noConversion"/>
  </si>
  <si>
    <t>啤酒</t>
    <rPh sb="0" eb="1">
      <t>pi jiu</t>
    </rPh>
    <phoneticPr fontId="1" type="noConversion"/>
  </si>
  <si>
    <t>百威啤酒500ml 18罐／箱，按照平均每人2瓶计算</t>
    <rPh sb="0" eb="1">
      <t>bai wei</t>
    </rPh>
    <rPh sb="2" eb="3">
      <t>pi jiu</t>
    </rPh>
    <rPh sb="12" eb="13">
      <t>guan</t>
    </rPh>
    <rPh sb="14" eb="15">
      <t>xiang</t>
    </rPh>
    <rPh sb="16" eb="17">
      <t>an zhao</t>
    </rPh>
    <rPh sb="18" eb="19">
      <t>ping jun</t>
    </rPh>
    <rPh sb="20" eb="21">
      <t>mei ren</t>
    </rPh>
    <rPh sb="23" eb="24">
      <t>ping</t>
    </rPh>
    <rPh sb="24" eb="25">
      <t>ji suan</t>
    </rPh>
    <phoneticPr fontId="1" type="noConversion"/>
  </si>
  <si>
    <t>箱</t>
    <rPh sb="0" eb="1">
      <t>xiang</t>
    </rPh>
    <phoneticPr fontId="1" type="noConversion"/>
  </si>
  <si>
    <t>咖啡</t>
    <rPh sb="0" eb="1">
      <t>ka fei</t>
    </rPh>
    <phoneticPr fontId="1" type="noConversion"/>
  </si>
  <si>
    <t>零食</t>
    <rPh sb="0" eb="1">
      <t>ling shi</t>
    </rPh>
    <phoneticPr fontId="1" type="noConversion"/>
  </si>
  <si>
    <t>定制logo、主题茶歇</t>
    <rPh sb="0" eb="1">
      <t>ding zhi</t>
    </rPh>
    <rPh sb="7" eb="8">
      <t>zhu ti</t>
    </rPh>
    <rPh sb="9" eb="10">
      <t>xha xie</t>
    </rPh>
    <phoneticPr fontId="1" type="noConversion"/>
  </si>
  <si>
    <t>伊利纯牛奶，250ml 24盒／箱，按照平均每人2盒计算</t>
    <rPh sb="0" eb="1">
      <t>yi li</t>
    </rPh>
    <rPh sb="2" eb="3">
      <t>chun niu nai</t>
    </rPh>
    <rPh sb="14" eb="15">
      <t>he</t>
    </rPh>
    <rPh sb="16" eb="17">
      <t>xiang</t>
    </rPh>
    <rPh sb="18" eb="19">
      <t>an zhao</t>
    </rPh>
    <rPh sb="20" eb="21">
      <t>ping jun</t>
    </rPh>
    <rPh sb="22" eb="23">
      <t>mei ren</t>
    </rPh>
    <rPh sb="25" eb="26">
      <t>he</t>
    </rPh>
    <rPh sb="26" eb="27">
      <t>ji suan</t>
    </rPh>
    <phoneticPr fontId="1" type="noConversion"/>
  </si>
  <si>
    <t>16盒／箱，4箱</t>
    <rPh sb="2" eb="3">
      <t>he</t>
    </rPh>
    <rPh sb="4" eb="5">
      <t>xiang</t>
    </rPh>
    <rPh sb="7" eb="8">
      <t>xiang</t>
    </rPh>
    <phoneticPr fontId="1" type="noConversion"/>
  </si>
  <si>
    <t>预热拍摄，8小时内</t>
    <rPh sb="6" eb="7">
      <t>xiao shi nei</t>
    </rPh>
    <phoneticPr fontId="1" type="noConversion"/>
  </si>
  <si>
    <t>套</t>
    <phoneticPr fontId="1" type="noConversion"/>
  </si>
  <si>
    <t>手持支撑旗子布，1.5m支撑，60cm宽 *100cm高</t>
    <phoneticPr fontId="1" type="noConversion"/>
  </si>
  <si>
    <t>甜品区</t>
    <rPh sb="0" eb="1">
      <t>tian pin</t>
    </rPh>
    <rPh sb="2" eb="3">
      <t>qu</t>
    </rPh>
    <phoneticPr fontId="1" type="noConversion"/>
  </si>
  <si>
    <t>活动报告视频</t>
    <rPh sb="0" eb="1">
      <t>huo d</t>
    </rPh>
    <rPh sb="2" eb="3">
      <t>bao gao</t>
    </rPh>
    <rPh sb="4" eb="5">
      <t>shi p</t>
    </rPh>
    <phoneticPr fontId="1" type="noConversion"/>
  </si>
  <si>
    <t>预热小视频</t>
    <rPh sb="0" eb="1">
      <t>yu re</t>
    </rPh>
    <rPh sb="2" eb="3">
      <t>xiao shi p</t>
    </rPh>
    <rPh sb="3" eb="4">
      <t>shi p</t>
    </rPh>
    <phoneticPr fontId="1" type="noConversion"/>
  </si>
  <si>
    <t>辣条、薯片、鸭货、口香糖、士力架、纸抽、湿纸巾等</t>
    <rPh sb="20" eb="21">
      <t>shi de</t>
    </rPh>
    <rPh sb="21" eb="22">
      <t>zhi jin</t>
    </rPh>
    <rPh sb="23" eb="24">
      <t>deng</t>
    </rPh>
    <phoneticPr fontId="1" type="noConversion"/>
  </si>
  <si>
    <t>套</t>
    <rPh sb="0" eb="1">
      <t>tao</t>
    </rPh>
    <phoneticPr fontId="1" type="noConversion"/>
  </si>
  <si>
    <t>24*10*7cm，牛皮纸袋或者类似材质制作，加定制logo纸贴</t>
    <rPh sb="10" eb="11">
      <t>niu pi</t>
    </rPh>
    <rPh sb="12" eb="13">
      <t>zhi dai</t>
    </rPh>
    <rPh sb="14" eb="15">
      <t>huo zhe</t>
    </rPh>
    <rPh sb="16" eb="17">
      <t>lei si</t>
    </rPh>
    <rPh sb="18" eb="19">
      <t>cai zhi</t>
    </rPh>
    <rPh sb="20" eb="21">
      <t>zhi zuo</t>
    </rPh>
    <rPh sb="23" eb="24">
      <t>jia</t>
    </rPh>
    <rPh sb="24" eb="25">
      <t>ding zhi</t>
    </rPh>
    <rPh sb="30" eb="31">
      <t>zhi tie</t>
    </rPh>
    <phoneticPr fontId="1" type="noConversion"/>
  </si>
  <si>
    <t>24罐／箱，按照平均每人3罐计算</t>
    <rPh sb="2" eb="3">
      <t>guan</t>
    </rPh>
    <rPh sb="4" eb="5">
      <t>xiang</t>
    </rPh>
    <rPh sb="6" eb="7">
      <t>an zhao</t>
    </rPh>
    <rPh sb="8" eb="9">
      <t>ping jun</t>
    </rPh>
    <rPh sb="10" eb="11">
      <t>mei ren</t>
    </rPh>
    <rPh sb="13" eb="14">
      <t>guan</t>
    </rPh>
    <rPh sb="14" eb="15">
      <t>ji suan</t>
    </rPh>
    <phoneticPr fontId="1" type="noConversion"/>
  </si>
  <si>
    <t>12瓶／箱，按照平均每人2瓶计算</t>
    <rPh sb="2" eb="3">
      <t>ping</t>
    </rPh>
    <rPh sb="4" eb="5">
      <t>xiang</t>
    </rPh>
    <rPh sb="6" eb="7">
      <t>an zhao</t>
    </rPh>
    <rPh sb="8" eb="9">
      <t>ping jun</t>
    </rPh>
    <rPh sb="10" eb="11">
      <t>mei ren</t>
    </rPh>
    <rPh sb="13" eb="14">
      <t>ping</t>
    </rPh>
    <rPh sb="14" eb="15">
      <t>ji suan</t>
    </rPh>
    <phoneticPr fontId="1" type="noConversion"/>
  </si>
  <si>
    <t>氛围装饰</t>
    <rPh sb="0" eb="1">
      <t>fen wei</t>
    </rPh>
    <rPh sb="2" eb="3">
      <t>zhuang shi</t>
    </rPh>
    <phoneticPr fontId="1" type="noConversion"/>
  </si>
  <si>
    <t>户外棉质睡袋租赁（高温消毒）、枕头、防潮垫租赁</t>
    <rPh sb="0" eb="1">
      <t>hu wai</t>
    </rPh>
    <rPh sb="2" eb="3">
      <t>mian zhi</t>
    </rPh>
    <rPh sb="4" eb="5">
      <t>shui dai</t>
    </rPh>
    <rPh sb="6" eb="7">
      <t>zu l</t>
    </rPh>
    <rPh sb="9" eb="10">
      <t>gao wen</t>
    </rPh>
    <rPh sb="11" eb="12">
      <t>xiao du</t>
    </rPh>
    <rPh sb="15" eb="16">
      <t>zhen tou</t>
    </rPh>
    <rPh sb="18" eb="19">
      <t>fang chao dian</t>
    </rPh>
    <rPh sb="21" eb="22">
      <t>zu l</t>
    </rPh>
    <phoneticPr fontId="1" type="noConversion"/>
  </si>
  <si>
    <t>最终优惠价格</t>
    <rPh sb="0" eb="1">
      <t>zui zhong</t>
    </rPh>
    <rPh sb="2" eb="3">
      <t>you hui</t>
    </rPh>
    <rPh sb="4" eb="5">
      <t>jia ge</t>
    </rPh>
    <phoneticPr fontId="1" type="noConversion"/>
  </si>
  <si>
    <t>珩架+宝丽布（3*2.2m）</t>
    <phoneticPr fontId="1" type="noConversion"/>
  </si>
  <si>
    <t>x-box租赁1台，采买：怀旧游戏机、挤压面球等各8个</t>
    <rPh sb="5" eb="6">
      <t>zu l</t>
    </rPh>
    <rPh sb="8" eb="9">
      <t>tai</t>
    </rPh>
    <rPh sb="10" eb="11">
      <t>cai mai</t>
    </rPh>
    <rPh sb="13" eb="14">
      <t>huai jiu</t>
    </rPh>
    <rPh sb="15" eb="16">
      <t>you xi ji</t>
    </rPh>
    <rPh sb="19" eb="20">
      <t>ji ya</t>
    </rPh>
    <rPh sb="23" eb="24">
      <t>deng</t>
    </rPh>
    <rPh sb="24" eb="25">
      <t>ge</t>
    </rPh>
    <rPh sb="26" eb="27">
      <t>ge</t>
    </rPh>
    <phoneticPr fontId="1" type="noConversion"/>
  </si>
  <si>
    <t>专业摄影师，预热1人*1天，现场白天1人*2天，晚上1人*1晚</t>
    <rPh sb="0" eb="1">
      <t>zhuan ye</t>
    </rPh>
    <rPh sb="2" eb="3">
      <t>she y s</t>
    </rPh>
    <rPh sb="6" eb="7">
      <t>yu re</t>
    </rPh>
    <rPh sb="9" eb="10">
      <t>ren</t>
    </rPh>
    <rPh sb="12" eb="13">
      <t>tian</t>
    </rPh>
    <rPh sb="14" eb="15">
      <t>xian c</t>
    </rPh>
    <rPh sb="16" eb="17">
      <t>bai tian</t>
    </rPh>
    <rPh sb="19" eb="20">
      <t>ren</t>
    </rPh>
    <rPh sb="22" eb="23">
      <t>tian</t>
    </rPh>
    <rPh sb="24" eb="25">
      <t>wan s</t>
    </rPh>
    <rPh sb="27" eb="28">
      <t>ren</t>
    </rPh>
    <rPh sb="30" eb="31">
      <t>wan</t>
    </rPh>
    <phoneticPr fontId="1" type="noConversion"/>
  </si>
  <si>
    <t>专业摄像师，预热1人*1天，现场白天1人*2天，晚上1人*1晚</t>
    <rPh sb="0" eb="1">
      <t>zhuan ye</t>
    </rPh>
    <rPh sb="2" eb="3">
      <t>she y s</t>
    </rPh>
    <rPh sb="3" eb="4">
      <t>xiang</t>
    </rPh>
    <rPh sb="6" eb="7">
      <t>yu re</t>
    </rPh>
    <rPh sb="9" eb="10">
      <t>ren</t>
    </rPh>
    <rPh sb="12" eb="13">
      <t>tian</t>
    </rPh>
    <rPh sb="14" eb="15">
      <t>xian c</t>
    </rPh>
    <rPh sb="16" eb="17">
      <t>bai t</t>
    </rPh>
    <rPh sb="19" eb="20">
      <t>ren</t>
    </rPh>
    <rPh sb="22" eb="23">
      <t>tian</t>
    </rPh>
    <rPh sb="24" eb="25">
      <t>wan s</t>
    </rPh>
    <rPh sb="27" eb="28">
      <t>ren</t>
    </rPh>
    <rPh sb="30" eb="31">
      <t>wan</t>
    </rPh>
    <phoneticPr fontId="1" type="noConversion"/>
  </si>
  <si>
    <t>优惠价格</t>
    <rPh sb="0" eb="1">
      <t>you hui</t>
    </rPh>
    <rPh sb="2" eb="3">
      <t>jia ge</t>
    </rPh>
    <phoneticPr fontId="1" type="noConversion"/>
  </si>
  <si>
    <t>美餐标准盒饭</t>
    <rPh sb="0" eb="1">
      <t>mei can</t>
    </rPh>
    <rPh sb="2" eb="3">
      <t>biao zhun</t>
    </rPh>
    <rPh sb="4" eb="5">
      <t>he fan</t>
    </rPh>
    <phoneticPr fontId="1" type="noConversion"/>
  </si>
  <si>
    <t>小龙虾、水果餐、鸡排等</t>
    <rPh sb="0" eb="1">
      <t>xiao long xia</t>
    </rPh>
    <rPh sb="4" eb="5">
      <t>shui guo</t>
    </rPh>
    <rPh sb="6" eb="7">
      <t>can</t>
    </rPh>
    <rPh sb="8" eb="9">
      <t>ji pai</t>
    </rPh>
    <rPh sb="10" eb="11">
      <t>deng</t>
    </rPh>
    <phoneticPr fontId="1" type="noConversion"/>
  </si>
  <si>
    <t>营养早餐：中西两种</t>
    <rPh sb="0" eb="1">
      <t>ying yang</t>
    </rPh>
    <rPh sb="2" eb="3">
      <t>zao can</t>
    </rPh>
    <rPh sb="5" eb="6">
      <t>zhong xi</t>
    </rPh>
    <rPh sb="7" eb="8">
      <t>liang zhong</t>
    </rPh>
    <phoneticPr fontId="1" type="noConversion"/>
  </si>
  <si>
    <t>木质结构舞台（3.6m*2.5m *0.2m高)</t>
    <phoneticPr fontId="1" type="noConversion"/>
  </si>
  <si>
    <t>珩架+宝丽布 3.6*2.5m</t>
    <phoneticPr fontId="18" type="noConversion"/>
  </si>
  <si>
    <t>使用汽车之家设备</t>
    <rPh sb="0" eb="1">
      <t>shi yong</t>
    </rPh>
    <rPh sb="2" eb="3">
      <t>qi che zhi jia</t>
    </rPh>
    <rPh sb="6" eb="7">
      <t>she bei</t>
    </rPh>
    <phoneticPr fontId="1" type="noConversion"/>
  </si>
  <si>
    <t>汽车之家工作人员</t>
    <rPh sb="0" eb="1">
      <t>qi xhe zhi jia</t>
    </rPh>
    <rPh sb="4" eb="5">
      <t>gong z ren yuan</t>
    </rPh>
    <phoneticPr fontId="1" type="noConversion"/>
  </si>
  <si>
    <t>服务费（15%）</t>
    <rPh sb="0" eb="1">
      <t>fu wu fei</t>
    </rPh>
    <phoneticPr fontId="1" type="noConversion"/>
  </si>
  <si>
    <t>E</t>
    <phoneticPr fontId="6" type="noConversion"/>
  </si>
  <si>
    <t>E</t>
    <phoneticPr fontId="1" type="noConversion"/>
  </si>
  <si>
    <t>其他</t>
    <rPh sb="0" eb="1">
      <t>qi ta</t>
    </rPh>
    <phoneticPr fontId="1" type="noConversion"/>
  </si>
  <si>
    <t>其他</t>
    <rPh sb="0" eb="1">
      <t>qi ta</t>
    </rPh>
    <phoneticPr fontId="6" type="noConversion"/>
  </si>
  <si>
    <t>搭建工人2人搭建*2次+2人AV工人搭建*1次+4人撤场</t>
    <rPh sb="2" eb="3">
      <t>gong ren</t>
    </rPh>
    <rPh sb="10" eb="11">
      <t>ci</t>
    </rPh>
    <rPh sb="13" eb="14">
      <t>ren</t>
    </rPh>
    <rPh sb="16" eb="17">
      <t>gong r</t>
    </rPh>
    <rPh sb="18" eb="19">
      <t>da jian</t>
    </rPh>
    <rPh sb="22" eb="23">
      <t>ci</t>
    </rPh>
    <rPh sb="25" eb="26">
      <t>ren</t>
    </rPh>
    <phoneticPr fontId="1" type="noConversion"/>
  </si>
  <si>
    <t>咖啡机两台租赁两天，含咖啡豆</t>
    <rPh sb="0" eb="1">
      <t>ka fei ji</t>
    </rPh>
    <rPh sb="3" eb="4">
      <t>liang tai</t>
    </rPh>
    <rPh sb="5" eb="6">
      <t>zu lin</t>
    </rPh>
    <rPh sb="7" eb="8">
      <t>liang t</t>
    </rPh>
    <rPh sb="10" eb="11">
      <t>han</t>
    </rPh>
    <rPh sb="11" eb="12">
      <t>ka fei dou</t>
    </rPh>
    <phoneticPr fontId="1" type="noConversion"/>
  </si>
  <si>
    <t>巡游车辆租赁（汽车之家2人、摄影摄像2人、cosplay女郎4人、工作人员1人）</t>
    <rPh sb="0" eb="1">
      <t>xun you</t>
    </rPh>
    <rPh sb="2" eb="3">
      <t>che liang</t>
    </rPh>
    <rPh sb="4" eb="5">
      <t>zu l</t>
    </rPh>
    <rPh sb="7" eb="8">
      <t>qi che</t>
    </rPh>
    <rPh sb="9" eb="10">
      <t>zhi jia</t>
    </rPh>
    <rPh sb="12" eb="13">
      <t>ren</t>
    </rPh>
    <rPh sb="14" eb="15">
      <t>she y</t>
    </rPh>
    <rPh sb="16" eb="17">
      <t>she x</t>
    </rPh>
    <rPh sb="19" eb="20">
      <t>ren</t>
    </rPh>
    <rPh sb="28" eb="29">
      <t>nü lang</t>
    </rPh>
    <rPh sb="31" eb="32">
      <t>ren</t>
    </rPh>
    <rPh sb="33" eb="34">
      <t>gong z</t>
    </rPh>
    <rPh sb="35" eb="36">
      <t>ren y</t>
    </rPh>
    <rPh sb="38" eb="39">
      <t>ren</t>
    </rPh>
    <phoneticPr fontId="1" type="noConversion"/>
  </si>
  <si>
    <t>门型展架画面</t>
    <rPh sb="0" eb="1">
      <t>men xing zhan ji a</t>
    </rPh>
    <rPh sb="2" eb="3">
      <t>zhan jia</t>
    </rPh>
    <rPh sb="4" eb="5">
      <t>hua m</t>
    </rPh>
    <phoneticPr fontId="1" type="noConversion"/>
  </si>
  <si>
    <t>工作人员餐饮，活动当天2人*2餐+预热6人*1餐</t>
    <rPh sb="0" eb="1">
      <t>gong z</t>
    </rPh>
    <rPh sb="2" eb="3">
      <t>ren y</t>
    </rPh>
    <rPh sb="4" eb="5">
      <t>can y</t>
    </rPh>
    <rPh sb="7" eb="8">
      <t>huo dong</t>
    </rPh>
    <rPh sb="9" eb="10">
      <t>dang t</t>
    </rPh>
    <rPh sb="12" eb="13">
      <t>ren</t>
    </rPh>
    <rPh sb="15" eb="16">
      <t>can</t>
    </rPh>
    <rPh sb="17" eb="18">
      <t>yu re</t>
    </rPh>
    <rPh sb="20" eb="21">
      <t>ren</t>
    </rPh>
    <rPh sb="23" eb="24">
      <t>can</t>
    </rPh>
    <phoneticPr fontId="1" type="noConversion"/>
  </si>
  <si>
    <t>57*84cm，预热海报设计由汽车之家提供</t>
    <phoneticPr fontId="1" type="noConversion"/>
  </si>
  <si>
    <t>强电接电、布线</t>
    <rPh sb="0" eb="1">
      <t>qiang</t>
    </rPh>
    <rPh sb="1" eb="2">
      <t>dian</t>
    </rPh>
    <rPh sb="2" eb="3">
      <t>jie dian</t>
    </rPh>
    <rPh sb="5" eb="6">
      <t>bu xian</t>
    </rPh>
    <phoneticPr fontId="1" type="noConversion"/>
  </si>
  <si>
    <t>3-5分钟活动视频剪辑</t>
    <rPh sb="3" eb="4">
      <t>fen z</t>
    </rPh>
    <rPh sb="5" eb="6">
      <t>huo d</t>
    </rPh>
    <rPh sb="7" eb="8">
      <t>shi p</t>
    </rPh>
    <rPh sb="9" eb="10">
      <t>jian ji</t>
    </rPh>
    <phoneticPr fontId="1" type="noConversion"/>
  </si>
  <si>
    <t>启动道具-旋转魔方</t>
    <rPh sb="0" eb="1">
      <t>qi dong</t>
    </rPh>
    <rPh sb="2" eb="3">
      <t>dao ju</t>
    </rPh>
    <rPh sb="5" eb="6">
      <t>xuan z</t>
    </rPh>
    <rPh sb="7" eb="8">
      <t>mo f</t>
    </rPh>
    <phoneticPr fontId="1" type="noConversion"/>
  </si>
  <si>
    <t>预热日宣传，画面喷绘，80*200cm</t>
    <rPh sb="0" eb="1">
      <t>yu re</t>
    </rPh>
    <rPh sb="2" eb="3">
      <t>ri</t>
    </rPh>
    <rPh sb="3" eb="4">
      <t>xuan chuan</t>
    </rPh>
    <rPh sb="6" eb="7">
      <t>hua m</t>
    </rPh>
    <rPh sb="8" eb="9">
      <t>pen hui</t>
    </rPh>
    <phoneticPr fontId="1" type="noConversion"/>
  </si>
  <si>
    <t>礼仪</t>
    <rPh sb="0" eb="1">
      <t>li yi</t>
    </rPh>
    <phoneticPr fontId="1" type="noConversion"/>
  </si>
  <si>
    <t>170cm身高，形象佳，费用包括礼仪服装租赁</t>
    <rPh sb="5" eb="6">
      <t>shen gao</t>
    </rPh>
    <rPh sb="8" eb="9">
      <t>xing x</t>
    </rPh>
    <rPh sb="10" eb="11">
      <t>jia</t>
    </rPh>
    <rPh sb="12" eb="13">
      <t>fei yong</t>
    </rPh>
    <rPh sb="14" eb="15">
      <t>bao k</t>
    </rPh>
    <rPh sb="16" eb="17">
      <t>li yi</t>
    </rPh>
    <rPh sb="18" eb="19">
      <t>fu zhuang</t>
    </rPh>
    <rPh sb="20" eb="21">
      <t>zu l</t>
    </rPh>
    <phoneticPr fontId="1" type="noConversion"/>
  </si>
  <si>
    <t>黑色旗子4面制作、氛围气球采买</t>
    <rPh sb="0" eb="1">
      <t>hei se</t>
    </rPh>
    <rPh sb="2" eb="3">
      <t>qi zi</t>
    </rPh>
    <rPh sb="5" eb="6">
      <t>mian</t>
    </rPh>
    <rPh sb="6" eb="7">
      <t>zhi zuo</t>
    </rPh>
    <rPh sb="9" eb="10">
      <t>fen w</t>
    </rPh>
    <rPh sb="11" eb="12">
      <t>qi qiu</t>
    </rPh>
    <rPh sb="13" eb="14">
      <t>cai mai</t>
    </rPh>
    <phoneticPr fontId="1" type="noConversion"/>
  </si>
  <si>
    <t>简餐</t>
    <rPh sb="0" eb="1">
      <t>jian can</t>
    </rPh>
    <phoneticPr fontId="1" type="noConversion"/>
  </si>
  <si>
    <t>画架指示牌</t>
    <rPh sb="0" eb="1">
      <t>hua</t>
    </rPh>
    <rPh sb="1" eb="2">
      <t>jia</t>
    </rPh>
    <rPh sb="2" eb="3">
      <t>zhi shi p</t>
    </rPh>
    <phoneticPr fontId="1" type="noConversion"/>
  </si>
  <si>
    <t>木质+画面</t>
    <rPh sb="0" eb="1">
      <t>mu zhi</t>
    </rPh>
    <rPh sb="3" eb="4">
      <t>hua m</t>
    </rPh>
    <phoneticPr fontId="1" type="noConversion"/>
  </si>
  <si>
    <t>logo灯</t>
    <rPh sb="4" eb="5">
      <t>deng pian</t>
    </rPh>
    <phoneticPr fontId="1" type="noConversion"/>
  </si>
  <si>
    <t>巡游明信片</t>
    <rPh sb="0" eb="1">
      <t>xun you</t>
    </rPh>
    <rPh sb="2" eb="3">
      <t>ming xin pian</t>
    </rPh>
    <phoneticPr fontId="1" type="noConversion"/>
  </si>
  <si>
    <t>鼠标垫</t>
    <rPh sb="0" eb="1">
      <t>shu biao dian</t>
    </rPh>
    <phoneticPr fontId="1" type="noConversion"/>
  </si>
  <si>
    <t>预热旗子</t>
    <rPh sb="2" eb="3">
      <t>qi zi</t>
    </rPh>
    <phoneticPr fontId="1" type="noConversion"/>
  </si>
  <si>
    <t>定制kv</t>
    <rPh sb="0" eb="1">
      <t>ding zhi</t>
    </rPh>
    <phoneticPr fontId="1" type="noConversion"/>
  </si>
  <si>
    <t>贴纸</t>
    <rPh sb="0" eb="1">
      <t>tie zhi</t>
    </rPh>
    <phoneticPr fontId="1" type="noConversion"/>
  </si>
  <si>
    <t>不干胶，模切</t>
    <rPh sb="0" eb="1">
      <t>bu gan j</t>
    </rPh>
    <rPh sb="4" eb="5">
      <t>mo qie</t>
    </rPh>
    <phoneticPr fontId="1" type="noConversion"/>
  </si>
  <si>
    <t>250克铜版纸，预计尺寸10*7cm，单面</t>
    <rPh sb="3" eb="4">
      <t>ke</t>
    </rPh>
    <rPh sb="4" eb="5">
      <t>tong ban z</t>
    </rPh>
    <rPh sb="8" eb="9">
      <t>yu ji</t>
    </rPh>
    <rPh sb="10" eb="11">
      <t>chi cun</t>
    </rPh>
    <rPh sb="19" eb="20">
      <t>dan mian</t>
    </rPh>
    <phoneticPr fontId="1" type="noConversion"/>
  </si>
  <si>
    <t>预计尺寸10*7cm，背胶</t>
    <rPh sb="0" eb="1">
      <t>yu ji</t>
    </rPh>
    <rPh sb="2" eb="3">
      <t>chi cun</t>
    </rPh>
    <rPh sb="11" eb="12">
      <t>bei jiao</t>
    </rPh>
    <phoneticPr fontId="1" type="noConversion"/>
  </si>
  <si>
    <t>讲台花</t>
    <phoneticPr fontId="1" type="noConversion"/>
  </si>
  <si>
    <t>讲台汽车之家提供</t>
    <rPh sb="0" eb="1">
      <t>jiang tai</t>
    </rPh>
    <rPh sb="2" eb="3">
      <t>qi che zhi j</t>
    </rPh>
    <rPh sb="6" eb="7">
      <t>ti gong</t>
    </rPh>
    <phoneticPr fontId="1" type="noConversion"/>
  </si>
  <si>
    <t>铜版纸，背面可以写字</t>
    <rPh sb="0" eb="1">
      <t>tong ban z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</si>
</sst>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.00;&quot;¥&quot;\-#,##0.00"/>
    <numFmt numFmtId="177" formatCode="&quot; ¥&quot;* #,##0.00&quot; &quot;;&quot; ¥&quot;* &quot;-&quot;#,##0.00&quot; &quot;;&quot; ¥&quot;* &quot;-&quot;??&quot; &quot;"/>
    <numFmt numFmtId="178" formatCode="&quot;¥&quot;#,##0.00"/>
  </numFmts>
  <fonts count="22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0"/>
      <name val="Helv"/>
      <family val="2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4"/>
      <color rgb="FF00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宋体"/>
      <family val="3"/>
      <charset val="134"/>
    </font>
    <font>
      <b/>
      <sz val="12"/>
      <color theme="0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8">
    <xf numFmtId="0" fontId="0" fillId="0" borderId="0" xfId="0"/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horizontal="center" vertical="center" wrapText="1"/>
    </xf>
    <xf numFmtId="176" fontId="10" fillId="2" borderId="3" xfId="2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6" fillId="2" borderId="0" xfId="20" applyNumberFormat="1" applyFont="1" applyFill="1" applyBorder="1" applyAlignment="1">
      <alignment horizontal="center" vertical="center"/>
    </xf>
    <xf numFmtId="0" fontId="11" fillId="2" borderId="0" xfId="20" applyNumberFormat="1" applyFont="1" applyFill="1" applyBorder="1" applyAlignment="1">
      <alignment horizontal="center" vertical="center"/>
    </xf>
    <xf numFmtId="0" fontId="16" fillId="2" borderId="0" xfId="20" applyNumberFormat="1" applyFont="1" applyFill="1" applyBorder="1" applyAlignment="1">
      <alignment vertical="center"/>
    </xf>
    <xf numFmtId="176" fontId="11" fillId="2" borderId="3" xfId="2" applyNumberFormat="1" applyFont="1" applyFill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5" borderId="3" xfId="20" applyNumberFormat="1" applyFont="1" applyFill="1" applyBorder="1" applyAlignment="1" applyProtection="1">
      <alignment horizontal="left" vertical="center" wrapText="1"/>
    </xf>
    <xf numFmtId="0" fontId="10" fillId="0" borderId="3" xfId="20" applyNumberFormat="1" applyFont="1" applyFill="1" applyBorder="1" applyAlignment="1" applyProtection="1">
      <alignment horizontal="center" vertical="center" wrapText="1"/>
    </xf>
    <xf numFmtId="0" fontId="11" fillId="0" borderId="3" xfId="20" applyNumberFormat="1" applyFont="1" applyFill="1" applyBorder="1" applyAlignment="1" applyProtection="1">
      <alignment horizontal="left" vertical="center" wrapText="1"/>
    </xf>
    <xf numFmtId="177" fontId="16" fillId="2" borderId="0" xfId="20" applyNumberFormat="1" applyFont="1" applyFill="1" applyBorder="1" applyAlignment="1">
      <alignment horizontal="center" vertical="center"/>
    </xf>
    <xf numFmtId="0" fontId="10" fillId="0" borderId="0" xfId="0" applyFont="1" applyFill="1"/>
    <xf numFmtId="176" fontId="10" fillId="0" borderId="3" xfId="0" applyNumberFormat="1" applyFont="1" applyFill="1" applyBorder="1" applyAlignment="1">
      <alignment horizontal="center" vertical="center" wrapText="1"/>
    </xf>
    <xf numFmtId="10" fontId="16" fillId="2" borderId="0" xfId="2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0" fontId="5" fillId="2" borderId="0" xfId="0" applyNumberFormat="1" applyFont="1" applyFill="1" applyAlignment="1">
      <alignment horizontal="left" vertical="center" wrapText="1"/>
    </xf>
    <xf numFmtId="0" fontId="15" fillId="2" borderId="0" xfId="20" applyNumberFormat="1" applyFont="1" applyFill="1" applyBorder="1" applyAlignment="1">
      <alignment horizontal="left" vertical="center"/>
    </xf>
    <xf numFmtId="10" fontId="19" fillId="2" borderId="0" xfId="0" applyNumberFormat="1" applyFont="1" applyFill="1" applyBorder="1" applyAlignment="1">
      <alignment horizontal="right" vertical="center" wrapText="1"/>
    </xf>
    <xf numFmtId="0" fontId="16" fillId="0" borderId="0" xfId="20" applyNumberFormat="1" applyFont="1" applyFill="1" applyBorder="1" applyAlignment="1">
      <alignment vertical="center"/>
    </xf>
    <xf numFmtId="176" fontId="12" fillId="4" borderId="1" xfId="2" applyNumberFormat="1" applyFont="1" applyFill="1" applyBorder="1" applyAlignment="1">
      <alignment horizontal="center" vertical="center" wrapText="1"/>
    </xf>
    <xf numFmtId="178" fontId="12" fillId="4" borderId="1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11" fillId="2" borderId="3" xfId="20" applyNumberFormat="1" applyFont="1" applyFill="1" applyBorder="1" applyAlignment="1">
      <alignment horizontal="center" vertical="center"/>
    </xf>
    <xf numFmtId="177" fontId="15" fillId="2" borderId="3" xfId="2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76" fontId="12" fillId="4" borderId="3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/>
    <xf numFmtId="178" fontId="10" fillId="2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9" fontId="15" fillId="4" borderId="3" xfId="20" applyNumberFormat="1" applyFont="1" applyFill="1" applyBorder="1" applyAlignment="1">
      <alignment vertical="center"/>
    </xf>
    <xf numFmtId="176" fontId="12" fillId="6" borderId="3" xfId="2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76" fontId="20" fillId="2" borderId="3" xfId="0" applyNumberFormat="1" applyFont="1" applyFill="1" applyBorder="1" applyAlignment="1">
      <alignment horizontal="center" vertical="center" wrapText="1"/>
    </xf>
    <xf numFmtId="176" fontId="20" fillId="2" borderId="3" xfId="2" applyNumberFormat="1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12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left" vertical="center" wrapText="1"/>
    </xf>
    <xf numFmtId="0" fontId="20" fillId="0" borderId="0" xfId="0" applyFont="1" applyFill="1"/>
    <xf numFmtId="0" fontId="20" fillId="2" borderId="0" xfId="0" applyFont="1" applyFill="1"/>
    <xf numFmtId="0" fontId="20" fillId="0" borderId="3" xfId="33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5" borderId="3" xfId="20" applyNumberFormat="1" applyFont="1" applyFill="1" applyBorder="1" applyAlignment="1" applyProtection="1">
      <alignment horizontal="left" vertical="center" wrapText="1"/>
    </xf>
    <xf numFmtId="0" fontId="20" fillId="0" borderId="3" xfId="20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178" fontId="20" fillId="2" borderId="3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0" xfId="0" applyFont="1" applyFill="1"/>
    <xf numFmtId="0" fontId="2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0" borderId="3" xfId="20" applyNumberFormat="1" applyFont="1" applyFill="1" applyBorder="1" applyAlignment="1" applyProtection="1">
      <alignment horizontal="left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49" fontId="15" fillId="2" borderId="3" xfId="2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9" fontId="17" fillId="3" borderId="3" xfId="20" applyNumberFormat="1" applyFont="1" applyFill="1" applyBorder="1" applyAlignment="1">
      <alignment horizontal="left" vertical="center"/>
    </xf>
    <xf numFmtId="0" fontId="19" fillId="2" borderId="3" xfId="20" applyNumberFormat="1" applyFont="1" applyFill="1" applyBorder="1" applyAlignment="1">
      <alignment horizontal="right" vertical="center"/>
    </xf>
    <xf numFmtId="49" fontId="15" fillId="2" borderId="5" xfId="20" applyNumberFormat="1" applyFont="1" applyFill="1" applyBorder="1" applyAlignment="1">
      <alignment horizontal="center" vertical="center"/>
    </xf>
    <xf numFmtId="49" fontId="15" fillId="2" borderId="4" xfId="20" applyNumberFormat="1" applyFont="1" applyFill="1" applyBorder="1" applyAlignment="1">
      <alignment horizontal="center" vertical="center"/>
    </xf>
    <xf numFmtId="49" fontId="15" fillId="4" borderId="3" xfId="20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vertical="center" wrapText="1"/>
    </xf>
  </cellXfs>
  <cellStyles count="42">
    <cellStyle name="0,0_x000a__x000a_NA_x000a__x000a_" xfId="1" xr:uid="{00000000-0005-0000-0000-000000000000}"/>
    <cellStyle name="常规" xfId="0" builtinId="0"/>
    <cellStyle name="常规 2" xfId="20" xr:uid="{00000000-0005-0000-0000-000002000000}"/>
    <cellStyle name="常规_Sheet1" xfId="33" xr:uid="{00000000-0005-0000-0000-000003000000}"/>
    <cellStyle name="常规_奥迪新A4东区投放结算0225" xfId="2" xr:uid="{00000000-0005-0000-0000-000004000000}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样式 1" xfId="3" xr:uid="{00000000-0005-0000-0000-000017000000}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tabSelected="1" topLeftCell="A81" zoomScale="81" workbookViewId="0">
      <selection activeCell="C66" sqref="C66"/>
    </sheetView>
  </sheetViews>
  <sheetFormatPr baseColWidth="10" defaultColWidth="8.83203125" defaultRowHeight="18"/>
  <cols>
    <col min="1" max="1" width="9.83203125" style="9" customWidth="1"/>
    <col min="2" max="2" width="31.1640625" style="22" customWidth="1"/>
    <col min="3" max="3" width="79.83203125" style="9" customWidth="1"/>
    <col min="4" max="5" width="13.5" style="19" customWidth="1"/>
    <col min="6" max="7" width="11.1640625" style="19" customWidth="1"/>
    <col min="8" max="8" width="17" style="19" customWidth="1"/>
    <col min="9" max="9" width="53" style="19" customWidth="1"/>
    <col min="10" max="16384" width="8.83203125" style="9"/>
  </cols>
  <sheetData>
    <row r="1" spans="1:22" ht="67" customHeight="1">
      <c r="A1" s="97" t="s">
        <v>84</v>
      </c>
      <c r="B1" s="97"/>
      <c r="C1" s="97"/>
      <c r="D1" s="9"/>
      <c r="E1" s="9"/>
      <c r="F1" s="47"/>
      <c r="G1" s="47"/>
      <c r="H1" s="47"/>
      <c r="I1" s="47"/>
    </row>
    <row r="2" spans="1:22">
      <c r="A2" s="102"/>
      <c r="B2" s="102"/>
      <c r="C2" s="38"/>
      <c r="D2" s="52"/>
      <c r="E2" s="52"/>
      <c r="F2" s="52"/>
      <c r="G2" s="52"/>
      <c r="H2" s="52"/>
      <c r="I2" s="10"/>
    </row>
    <row r="3" spans="1:22">
      <c r="A3" s="39" t="s">
        <v>0</v>
      </c>
      <c r="B3" s="39"/>
      <c r="C3" s="40" t="s">
        <v>82</v>
      </c>
      <c r="D3" s="52"/>
      <c r="E3" s="52"/>
      <c r="F3" s="52"/>
      <c r="G3" s="52"/>
      <c r="H3" s="52"/>
      <c r="I3" s="10"/>
    </row>
    <row r="4" spans="1:22">
      <c r="A4" s="39" t="s">
        <v>3</v>
      </c>
      <c r="B4" s="39"/>
      <c r="C4" s="40" t="s">
        <v>83</v>
      </c>
      <c r="D4" s="52"/>
      <c r="E4" s="52"/>
      <c r="F4" s="52"/>
      <c r="G4" s="52"/>
      <c r="H4" s="52"/>
      <c r="I4" s="10"/>
    </row>
    <row r="5" spans="1:22">
      <c r="A5" s="39" t="s">
        <v>1</v>
      </c>
      <c r="B5" s="39"/>
      <c r="C5" s="40" t="s">
        <v>85</v>
      </c>
      <c r="D5" s="52"/>
      <c r="E5" s="52"/>
      <c r="F5" s="52"/>
      <c r="G5" s="52"/>
      <c r="H5" s="52"/>
      <c r="I5" s="10"/>
    </row>
    <row r="6" spans="1:22">
      <c r="A6" s="39" t="s">
        <v>14</v>
      </c>
      <c r="B6" s="39"/>
      <c r="C6" s="40" t="s">
        <v>100</v>
      </c>
      <c r="D6" s="52"/>
      <c r="E6" s="52"/>
      <c r="F6" s="52"/>
      <c r="G6" s="52"/>
      <c r="H6" s="52"/>
      <c r="I6" s="10"/>
    </row>
    <row r="7" spans="1:22">
      <c r="A7" s="39"/>
      <c r="B7" s="39"/>
      <c r="C7" s="38"/>
      <c r="D7" s="52"/>
      <c r="E7" s="52"/>
      <c r="F7" s="52"/>
      <c r="G7" s="52"/>
      <c r="H7" s="52"/>
      <c r="I7" s="10"/>
    </row>
    <row r="8" spans="1:22" s="13" customFormat="1">
      <c r="A8" s="103" t="s">
        <v>13</v>
      </c>
      <c r="B8" s="103"/>
      <c r="C8" s="104"/>
      <c r="D8" s="11"/>
      <c r="E8" s="11"/>
      <c r="F8" s="11"/>
      <c r="G8" s="11"/>
      <c r="H8" s="12"/>
      <c r="I8" s="11"/>
    </row>
    <row r="9" spans="1:22" s="13" customFormat="1" ht="19">
      <c r="A9" s="41"/>
      <c r="B9" s="44" t="s">
        <v>6</v>
      </c>
      <c r="C9" s="104"/>
      <c r="D9" s="11"/>
      <c r="E9" s="11"/>
      <c r="F9" s="11"/>
      <c r="G9" s="11"/>
      <c r="H9" s="11"/>
      <c r="I9" s="12"/>
    </row>
    <row r="10" spans="1:22" s="35" customFormat="1" ht="22">
      <c r="A10" s="45" t="s">
        <v>24</v>
      </c>
      <c r="B10" s="43" t="s">
        <v>73</v>
      </c>
      <c r="C10" s="46">
        <f>H32</f>
        <v>20950</v>
      </c>
      <c r="D10" s="11"/>
      <c r="E10" s="11"/>
      <c r="F10" s="11"/>
      <c r="G10" s="11"/>
      <c r="H10" s="11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s="13" customFormat="1" ht="22">
      <c r="A11" s="45" t="s">
        <v>25</v>
      </c>
      <c r="B11" s="43" t="s">
        <v>22</v>
      </c>
      <c r="C11" s="46">
        <f>H45</f>
        <v>12440</v>
      </c>
      <c r="D11" s="11"/>
      <c r="E11" s="11"/>
      <c r="F11" s="11"/>
      <c r="G11" s="11"/>
      <c r="H11" s="12"/>
      <c r="I11" s="11"/>
    </row>
    <row r="12" spans="1:22" s="13" customFormat="1" ht="22">
      <c r="A12" s="45" t="s">
        <v>26</v>
      </c>
      <c r="B12" s="43" t="s">
        <v>74</v>
      </c>
      <c r="C12" s="46">
        <f>H56</f>
        <v>37800</v>
      </c>
      <c r="D12" s="11"/>
      <c r="E12" s="11"/>
      <c r="F12" s="11"/>
      <c r="G12" s="11"/>
      <c r="H12" s="12"/>
      <c r="I12" s="11"/>
    </row>
    <row r="13" spans="1:22" s="13" customFormat="1" ht="22">
      <c r="A13" s="45" t="s">
        <v>27</v>
      </c>
      <c r="B13" s="43" t="s">
        <v>75</v>
      </c>
      <c r="C13" s="46">
        <f>H73</f>
        <v>38116</v>
      </c>
      <c r="D13" s="33"/>
      <c r="E13" s="11"/>
      <c r="F13" s="11"/>
      <c r="G13" s="11"/>
      <c r="H13" s="12"/>
      <c r="I13" s="11"/>
    </row>
    <row r="14" spans="1:22" s="13" customFormat="1" ht="22">
      <c r="A14" s="45" t="s">
        <v>144</v>
      </c>
      <c r="B14" s="43" t="s">
        <v>145</v>
      </c>
      <c r="C14" s="46">
        <f>H96</f>
        <v>32420</v>
      </c>
      <c r="D14" s="11"/>
      <c r="E14" s="11"/>
      <c r="F14" s="11"/>
      <c r="G14" s="11"/>
      <c r="H14" s="12"/>
      <c r="I14" s="11"/>
    </row>
    <row r="15" spans="1:22" s="13" customFormat="1" ht="23" customHeight="1">
      <c r="A15" s="101" t="s">
        <v>40</v>
      </c>
      <c r="B15" s="101"/>
      <c r="C15" s="46">
        <f>SUM(C10:C14)</f>
        <v>141726</v>
      </c>
      <c r="D15" s="11"/>
      <c r="E15" s="11"/>
      <c r="F15" s="11"/>
      <c r="G15" s="11"/>
      <c r="H15" s="12"/>
      <c r="I15" s="11"/>
    </row>
    <row r="16" spans="1:22" s="13" customFormat="1" ht="23" customHeight="1">
      <c r="A16" s="105" t="s">
        <v>142</v>
      </c>
      <c r="B16" s="106"/>
      <c r="C16" s="46">
        <f>C15*0.15</f>
        <v>21258.899999999998</v>
      </c>
      <c r="D16" s="11"/>
      <c r="E16" s="11"/>
      <c r="F16" s="11"/>
      <c r="G16" s="11"/>
      <c r="H16" s="12"/>
      <c r="I16" s="11"/>
    </row>
    <row r="17" spans="1:22" s="13" customFormat="1" ht="23" customHeight="1">
      <c r="A17" s="101" t="s">
        <v>39</v>
      </c>
      <c r="B17" s="101"/>
      <c r="C17" s="46">
        <f>C15*0.06</f>
        <v>8503.56</v>
      </c>
      <c r="D17" s="11"/>
      <c r="E17" s="11"/>
      <c r="F17" s="11"/>
      <c r="G17" s="11"/>
      <c r="H17" s="12"/>
      <c r="I17" s="11"/>
    </row>
    <row r="18" spans="1:22" s="13" customFormat="1" ht="23" customHeight="1">
      <c r="A18" s="101" t="s">
        <v>41</v>
      </c>
      <c r="B18" s="101"/>
      <c r="C18" s="46">
        <f>C15+C17+C16</f>
        <v>171488.46</v>
      </c>
      <c r="D18" s="32"/>
      <c r="E18" s="29"/>
      <c r="F18" s="26"/>
      <c r="G18" s="11"/>
      <c r="H18" s="12"/>
      <c r="I18" s="11"/>
    </row>
    <row r="19" spans="1:22" s="13" customFormat="1" ht="23" customHeight="1">
      <c r="A19" s="105" t="s">
        <v>134</v>
      </c>
      <c r="B19" s="106"/>
      <c r="C19" s="46">
        <v>169700</v>
      </c>
      <c r="D19" s="32"/>
      <c r="E19" s="29"/>
      <c r="F19" s="26"/>
      <c r="G19" s="11"/>
      <c r="H19" s="12"/>
      <c r="I19" s="11"/>
    </row>
    <row r="20" spans="1:22" s="27" customFormat="1" ht="29" customHeight="1">
      <c r="A20" s="30"/>
      <c r="B20" s="31"/>
      <c r="C20" s="34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9">
      <c r="A21" s="42" t="s">
        <v>69</v>
      </c>
      <c r="B21" s="42" t="s">
        <v>28</v>
      </c>
      <c r="C21" s="16"/>
      <c r="D21" s="8"/>
      <c r="E21" s="5"/>
      <c r="F21" s="5"/>
      <c r="G21" s="5"/>
      <c r="H21" s="8"/>
      <c r="I21" s="49"/>
    </row>
    <row r="22" spans="1:22" ht="19">
      <c r="A22" s="20" t="s">
        <v>4</v>
      </c>
      <c r="B22" s="20" t="s">
        <v>5</v>
      </c>
      <c r="C22" s="20" t="s">
        <v>7</v>
      </c>
      <c r="D22" s="44" t="s">
        <v>8</v>
      </c>
      <c r="E22" s="44" t="s">
        <v>9</v>
      </c>
      <c r="F22" s="44" t="s">
        <v>67</v>
      </c>
      <c r="G22" s="44" t="s">
        <v>10</v>
      </c>
      <c r="H22" s="21" t="s">
        <v>11</v>
      </c>
      <c r="I22" s="53" t="s">
        <v>12</v>
      </c>
    </row>
    <row r="23" spans="1:22" ht="19">
      <c r="A23" s="2">
        <v>1</v>
      </c>
      <c r="B23" s="1" t="s">
        <v>93</v>
      </c>
      <c r="C23" s="1" t="s">
        <v>130</v>
      </c>
      <c r="D23" s="3">
        <v>180</v>
      </c>
      <c r="E23" s="6">
        <v>7</v>
      </c>
      <c r="F23" s="6">
        <v>1</v>
      </c>
      <c r="G23" s="6" t="s">
        <v>21</v>
      </c>
      <c r="H23" s="28">
        <f t="shared" ref="H23:H31" si="0">D23*E23*F23</f>
        <v>1260</v>
      </c>
      <c r="I23" s="49"/>
    </row>
    <row r="24" spans="1:22" s="77" customFormat="1" ht="19">
      <c r="A24" s="62">
        <v>2</v>
      </c>
      <c r="B24" s="100" t="s">
        <v>32</v>
      </c>
      <c r="C24" s="63" t="s">
        <v>138</v>
      </c>
      <c r="D24" s="64">
        <v>180</v>
      </c>
      <c r="E24" s="62">
        <v>8</v>
      </c>
      <c r="F24" s="62">
        <v>1</v>
      </c>
      <c r="G24" s="62" t="s">
        <v>65</v>
      </c>
      <c r="H24" s="74">
        <f t="shared" si="0"/>
        <v>1440</v>
      </c>
      <c r="I24" s="63"/>
    </row>
    <row r="25" spans="1:22" s="77" customFormat="1" ht="19">
      <c r="A25" s="2">
        <v>3</v>
      </c>
      <c r="B25" s="100"/>
      <c r="C25" s="78" t="s">
        <v>66</v>
      </c>
      <c r="D25" s="64">
        <v>50</v>
      </c>
      <c r="E25" s="62">
        <v>10</v>
      </c>
      <c r="F25" s="62">
        <v>1</v>
      </c>
      <c r="G25" s="62" t="s">
        <v>65</v>
      </c>
      <c r="H25" s="74">
        <f t="shared" si="0"/>
        <v>500</v>
      </c>
      <c r="I25" s="63"/>
    </row>
    <row r="26" spans="1:22" s="77" customFormat="1" ht="19">
      <c r="A26" s="2">
        <v>4</v>
      </c>
      <c r="B26" s="100"/>
      <c r="C26" s="78" t="s">
        <v>139</v>
      </c>
      <c r="D26" s="64">
        <v>180</v>
      </c>
      <c r="E26" s="62">
        <v>8</v>
      </c>
      <c r="F26" s="62">
        <v>1</v>
      </c>
      <c r="G26" s="62" t="s">
        <v>65</v>
      </c>
      <c r="H26" s="74">
        <f t="shared" si="0"/>
        <v>1440</v>
      </c>
      <c r="I26" s="63"/>
    </row>
    <row r="27" spans="1:22" s="77" customFormat="1" ht="19">
      <c r="A27" s="62">
        <v>5</v>
      </c>
      <c r="B27" s="100"/>
      <c r="C27" s="63" t="s">
        <v>155</v>
      </c>
      <c r="D27" s="64">
        <v>7500</v>
      </c>
      <c r="E27" s="62">
        <v>1</v>
      </c>
      <c r="F27" s="62">
        <v>1</v>
      </c>
      <c r="G27" s="62" t="s">
        <v>21</v>
      </c>
      <c r="H27" s="74">
        <f t="shared" si="0"/>
        <v>7500</v>
      </c>
      <c r="I27" s="63"/>
    </row>
    <row r="28" spans="1:22" s="77" customFormat="1" ht="19">
      <c r="A28" s="2">
        <v>6</v>
      </c>
      <c r="B28" s="63" t="s">
        <v>150</v>
      </c>
      <c r="C28" s="63" t="s">
        <v>156</v>
      </c>
      <c r="D28" s="64">
        <v>110</v>
      </c>
      <c r="E28" s="62">
        <v>11</v>
      </c>
      <c r="F28" s="62">
        <v>1</v>
      </c>
      <c r="G28" s="62" t="s">
        <v>21</v>
      </c>
      <c r="H28" s="74">
        <f t="shared" si="0"/>
        <v>1210</v>
      </c>
      <c r="I28" s="63"/>
    </row>
    <row r="29" spans="1:22" s="77" customFormat="1" ht="19">
      <c r="A29" s="62">
        <v>7</v>
      </c>
      <c r="B29" s="81" t="s">
        <v>161</v>
      </c>
      <c r="C29" s="81" t="s">
        <v>162</v>
      </c>
      <c r="D29" s="64">
        <v>400</v>
      </c>
      <c r="E29" s="62">
        <v>4</v>
      </c>
      <c r="F29" s="62">
        <v>1</v>
      </c>
      <c r="G29" s="62" t="s">
        <v>30</v>
      </c>
      <c r="H29" s="74">
        <f t="shared" si="0"/>
        <v>1600</v>
      </c>
      <c r="I29" s="81"/>
    </row>
    <row r="30" spans="1:22" s="77" customFormat="1" ht="19">
      <c r="A30" s="2">
        <v>8</v>
      </c>
      <c r="B30" s="63" t="s">
        <v>38</v>
      </c>
      <c r="C30" s="63" t="s">
        <v>147</v>
      </c>
      <c r="D30" s="64">
        <v>300</v>
      </c>
      <c r="E30" s="62">
        <v>10</v>
      </c>
      <c r="F30" s="62">
        <v>1</v>
      </c>
      <c r="G30" s="62" t="s">
        <v>33</v>
      </c>
      <c r="H30" s="74">
        <f t="shared" si="0"/>
        <v>3000</v>
      </c>
      <c r="I30" s="63"/>
    </row>
    <row r="31" spans="1:22" s="77" customFormat="1" ht="19">
      <c r="A31" s="62">
        <v>9</v>
      </c>
      <c r="B31" s="79" t="s">
        <v>35</v>
      </c>
      <c r="C31" s="63" t="s">
        <v>86</v>
      </c>
      <c r="D31" s="64">
        <v>1000</v>
      </c>
      <c r="E31" s="62">
        <v>3</v>
      </c>
      <c r="F31" s="62">
        <v>1</v>
      </c>
      <c r="G31" s="62" t="s">
        <v>34</v>
      </c>
      <c r="H31" s="74">
        <f t="shared" si="0"/>
        <v>3000</v>
      </c>
      <c r="I31" s="63"/>
    </row>
    <row r="32" spans="1:22">
      <c r="A32" s="99" t="s">
        <v>2</v>
      </c>
      <c r="B32" s="99"/>
      <c r="C32" s="99"/>
      <c r="D32" s="55"/>
      <c r="E32" s="55"/>
      <c r="F32" s="55"/>
      <c r="G32" s="55"/>
      <c r="H32" s="7">
        <f>SUM(H23:H31)</f>
        <v>20950</v>
      </c>
      <c r="I32" s="54"/>
    </row>
    <row r="33" spans="1:9" ht="19">
      <c r="A33" s="42" t="s">
        <v>70</v>
      </c>
      <c r="B33" s="42" t="s">
        <v>29</v>
      </c>
      <c r="C33" s="16"/>
      <c r="D33" s="8"/>
      <c r="E33" s="5"/>
      <c r="F33" s="5"/>
      <c r="G33" s="5"/>
      <c r="H33" s="8"/>
      <c r="I33" s="49"/>
    </row>
    <row r="34" spans="1:9" ht="19">
      <c r="A34" s="20" t="s">
        <v>4</v>
      </c>
      <c r="B34" s="20" t="s">
        <v>5</v>
      </c>
      <c r="C34" s="20" t="s">
        <v>7</v>
      </c>
      <c r="D34" s="44" t="s">
        <v>8</v>
      </c>
      <c r="E34" s="44" t="s">
        <v>9</v>
      </c>
      <c r="F34" s="44" t="s">
        <v>68</v>
      </c>
      <c r="G34" s="44" t="s">
        <v>10</v>
      </c>
      <c r="H34" s="21" t="s">
        <v>11</v>
      </c>
      <c r="I34" s="53" t="s">
        <v>12</v>
      </c>
    </row>
    <row r="35" spans="1:9" ht="19">
      <c r="A35" s="2">
        <v>1</v>
      </c>
      <c r="B35" s="90" t="s">
        <v>36</v>
      </c>
      <c r="C35" s="1" t="s">
        <v>80</v>
      </c>
      <c r="D35" s="3">
        <v>400</v>
      </c>
      <c r="E35" s="17">
        <v>4</v>
      </c>
      <c r="F35" s="17">
        <v>0</v>
      </c>
      <c r="G35" s="2" t="s">
        <v>62</v>
      </c>
      <c r="H35" s="56">
        <f>D35*E35*F35</f>
        <v>0</v>
      </c>
      <c r="I35" s="49" t="s">
        <v>140</v>
      </c>
    </row>
    <row r="36" spans="1:9" ht="19">
      <c r="A36" s="2">
        <v>2</v>
      </c>
      <c r="B36" s="91"/>
      <c r="C36" s="23" t="s">
        <v>81</v>
      </c>
      <c r="D36" s="3">
        <v>400</v>
      </c>
      <c r="E36" s="17">
        <v>2</v>
      </c>
      <c r="F36" s="17">
        <v>0</v>
      </c>
      <c r="G36" s="2" t="s">
        <v>62</v>
      </c>
      <c r="H36" s="56">
        <f t="shared" ref="H36:H44" si="1">D36*E36*F36</f>
        <v>0</v>
      </c>
      <c r="I36" s="49" t="s">
        <v>140</v>
      </c>
    </row>
    <row r="37" spans="1:9" ht="19">
      <c r="A37" s="2">
        <v>3</v>
      </c>
      <c r="B37" s="91"/>
      <c r="C37" s="23" t="s">
        <v>79</v>
      </c>
      <c r="D37" s="3">
        <v>200</v>
      </c>
      <c r="E37" s="17">
        <v>4</v>
      </c>
      <c r="F37" s="17">
        <v>0</v>
      </c>
      <c r="G37" s="2" t="s">
        <v>30</v>
      </c>
      <c r="H37" s="56">
        <f t="shared" si="1"/>
        <v>0</v>
      </c>
      <c r="I37" s="49" t="s">
        <v>140</v>
      </c>
    </row>
    <row r="38" spans="1:9" ht="19">
      <c r="A38" s="2">
        <v>4</v>
      </c>
      <c r="B38" s="91"/>
      <c r="C38" s="23" t="s">
        <v>87</v>
      </c>
      <c r="D38" s="3">
        <v>800</v>
      </c>
      <c r="E38" s="24">
        <v>1</v>
      </c>
      <c r="F38" s="17">
        <v>0</v>
      </c>
      <c r="G38" s="2" t="s">
        <v>62</v>
      </c>
      <c r="H38" s="56">
        <f t="shared" si="1"/>
        <v>0</v>
      </c>
      <c r="I38" s="49" t="s">
        <v>140</v>
      </c>
    </row>
    <row r="39" spans="1:9" ht="19">
      <c r="A39" s="2">
        <v>5</v>
      </c>
      <c r="B39" s="92"/>
      <c r="C39" s="23" t="s">
        <v>88</v>
      </c>
      <c r="D39" s="3">
        <v>1000</v>
      </c>
      <c r="E39" s="24">
        <v>1</v>
      </c>
      <c r="F39" s="17">
        <v>0</v>
      </c>
      <c r="G39" s="2" t="s">
        <v>21</v>
      </c>
      <c r="H39" s="56">
        <f t="shared" ref="H39" si="2">D39*E39*F39</f>
        <v>0</v>
      </c>
      <c r="I39" s="49" t="s">
        <v>140</v>
      </c>
    </row>
    <row r="40" spans="1:9" s="77" customFormat="1" ht="19">
      <c r="A40" s="62">
        <v>6</v>
      </c>
      <c r="B40" s="82" t="s">
        <v>153</v>
      </c>
      <c r="C40" s="82" t="s">
        <v>153</v>
      </c>
      <c r="D40" s="64">
        <v>10000</v>
      </c>
      <c r="E40" s="83">
        <v>1</v>
      </c>
      <c r="F40" s="84">
        <v>1</v>
      </c>
      <c r="G40" s="62" t="s">
        <v>21</v>
      </c>
      <c r="H40" s="85">
        <f t="shared" si="1"/>
        <v>10000</v>
      </c>
      <c r="I40" s="81"/>
    </row>
    <row r="41" spans="1:9" ht="19">
      <c r="A41" s="2">
        <v>7</v>
      </c>
      <c r="B41" s="98" t="s">
        <v>89</v>
      </c>
      <c r="C41" s="25" t="s">
        <v>78</v>
      </c>
      <c r="D41" s="3">
        <v>80</v>
      </c>
      <c r="E41" s="24">
        <v>8</v>
      </c>
      <c r="F41" s="17">
        <v>1</v>
      </c>
      <c r="G41" s="2" t="s">
        <v>63</v>
      </c>
      <c r="H41" s="56">
        <f t="shared" si="1"/>
        <v>640</v>
      </c>
      <c r="I41" s="49"/>
    </row>
    <row r="42" spans="1:9" ht="19">
      <c r="A42" s="2"/>
      <c r="B42" s="98"/>
      <c r="C42" s="25" t="s">
        <v>163</v>
      </c>
      <c r="D42" s="3">
        <v>600</v>
      </c>
      <c r="E42" s="24">
        <v>2</v>
      </c>
      <c r="F42" s="17">
        <v>1</v>
      </c>
      <c r="G42" s="2" t="s">
        <v>63</v>
      </c>
      <c r="H42" s="56">
        <f t="shared" si="1"/>
        <v>1200</v>
      </c>
      <c r="I42" s="49"/>
    </row>
    <row r="43" spans="1:9" ht="19">
      <c r="A43" s="2">
        <v>8</v>
      </c>
      <c r="B43" s="98"/>
      <c r="C43" s="1" t="s">
        <v>37</v>
      </c>
      <c r="D43" s="3">
        <v>300</v>
      </c>
      <c r="E43" s="17">
        <v>2</v>
      </c>
      <c r="F43" s="17">
        <v>1</v>
      </c>
      <c r="G43" s="2" t="s">
        <v>63</v>
      </c>
      <c r="H43" s="56">
        <f t="shared" si="1"/>
        <v>600</v>
      </c>
      <c r="I43" s="49"/>
    </row>
    <row r="44" spans="1:9" ht="19">
      <c r="A44" s="2">
        <v>9</v>
      </c>
      <c r="B44" s="1" t="s">
        <v>38</v>
      </c>
      <c r="C44" s="1" t="s">
        <v>101</v>
      </c>
      <c r="D44" s="3">
        <v>500</v>
      </c>
      <c r="E44" s="17">
        <v>2</v>
      </c>
      <c r="F44" s="17">
        <v>0</v>
      </c>
      <c r="G44" s="2" t="s">
        <v>20</v>
      </c>
      <c r="H44" s="56">
        <f t="shared" si="1"/>
        <v>0</v>
      </c>
      <c r="I44" s="49" t="s">
        <v>141</v>
      </c>
    </row>
    <row r="45" spans="1:9">
      <c r="A45" s="99" t="s">
        <v>2</v>
      </c>
      <c r="B45" s="99"/>
      <c r="C45" s="99"/>
      <c r="D45" s="55"/>
      <c r="E45" s="55"/>
      <c r="F45" s="55"/>
      <c r="G45" s="55"/>
      <c r="H45" s="7">
        <f>SUM(H35:H44)</f>
        <v>12440</v>
      </c>
      <c r="I45" s="49"/>
    </row>
    <row r="46" spans="1:9" ht="19">
      <c r="A46" s="42" t="s">
        <v>71</v>
      </c>
      <c r="B46" s="42" t="s">
        <v>74</v>
      </c>
      <c r="C46" s="18"/>
      <c r="D46" s="51"/>
      <c r="E46" s="51"/>
      <c r="F46" s="51"/>
      <c r="G46" s="51"/>
      <c r="H46" s="15"/>
      <c r="I46" s="49"/>
    </row>
    <row r="47" spans="1:9" ht="19">
      <c r="A47" s="20" t="s">
        <v>4</v>
      </c>
      <c r="B47" s="20" t="s">
        <v>5</v>
      </c>
      <c r="C47" s="20" t="s">
        <v>7</v>
      </c>
      <c r="D47" s="44" t="s">
        <v>8</v>
      </c>
      <c r="E47" s="44" t="s">
        <v>9</v>
      </c>
      <c r="F47" s="44" t="s">
        <v>68</v>
      </c>
      <c r="G47" s="44" t="s">
        <v>10</v>
      </c>
      <c r="H47" s="21" t="s">
        <v>11</v>
      </c>
      <c r="I47" s="53" t="s">
        <v>12</v>
      </c>
    </row>
    <row r="48" spans="1:9" ht="19">
      <c r="A48" s="5">
        <v>1</v>
      </c>
      <c r="B48" s="4" t="s">
        <v>43</v>
      </c>
      <c r="C48" s="1" t="s">
        <v>116</v>
      </c>
      <c r="D48" s="3">
        <v>1500</v>
      </c>
      <c r="E48" s="2">
        <v>4</v>
      </c>
      <c r="F48" s="2">
        <v>1</v>
      </c>
      <c r="G48" s="2" t="s">
        <v>16</v>
      </c>
      <c r="H48" s="14">
        <f t="shared" ref="H48:H49" si="3">SUM(D48*E48*F48)</f>
        <v>6000</v>
      </c>
      <c r="I48" s="49"/>
    </row>
    <row r="49" spans="1:9" ht="19">
      <c r="A49" s="5">
        <v>2</v>
      </c>
      <c r="B49" s="4" t="s">
        <v>157</v>
      </c>
      <c r="C49" s="80" t="s">
        <v>158</v>
      </c>
      <c r="D49" s="3">
        <v>650</v>
      </c>
      <c r="E49" s="2">
        <v>2</v>
      </c>
      <c r="F49" s="2">
        <v>1</v>
      </c>
      <c r="G49" s="2" t="s">
        <v>16</v>
      </c>
      <c r="H49" s="14">
        <f t="shared" si="3"/>
        <v>1300</v>
      </c>
      <c r="I49" s="49"/>
    </row>
    <row r="50" spans="1:9">
      <c r="A50" s="99" t="s">
        <v>2</v>
      </c>
      <c r="B50" s="99"/>
      <c r="C50" s="99"/>
      <c r="D50" s="55"/>
      <c r="E50" s="55"/>
      <c r="F50" s="55"/>
      <c r="G50" s="55"/>
      <c r="H50" s="15">
        <f>SUM(H48:H49)</f>
        <v>7300</v>
      </c>
      <c r="I50" s="49"/>
    </row>
    <row r="51" spans="1:9" s="77" customFormat="1" ht="19">
      <c r="A51" s="66">
        <v>3</v>
      </c>
      <c r="B51" s="61" t="s">
        <v>15</v>
      </c>
      <c r="C51" s="63" t="s">
        <v>132</v>
      </c>
      <c r="D51" s="64">
        <v>2500</v>
      </c>
      <c r="E51" s="62">
        <v>4</v>
      </c>
      <c r="F51" s="62">
        <v>1</v>
      </c>
      <c r="G51" s="62" t="s">
        <v>53</v>
      </c>
      <c r="H51" s="65">
        <f>D51*E51*F51</f>
        <v>10000</v>
      </c>
      <c r="I51" s="63"/>
    </row>
    <row r="52" spans="1:9" s="77" customFormat="1" ht="19">
      <c r="A52" s="66">
        <v>4</v>
      </c>
      <c r="B52" s="61" t="s">
        <v>51</v>
      </c>
      <c r="C52" s="63" t="s">
        <v>133</v>
      </c>
      <c r="D52" s="64">
        <v>2500</v>
      </c>
      <c r="E52" s="62">
        <v>4</v>
      </c>
      <c r="F52" s="62">
        <v>1</v>
      </c>
      <c r="G52" s="62" t="s">
        <v>53</v>
      </c>
      <c r="H52" s="65">
        <f>D52*E52*F52</f>
        <v>10000</v>
      </c>
      <c r="I52" s="63"/>
    </row>
    <row r="53" spans="1:9" ht="19">
      <c r="A53" s="66">
        <v>5</v>
      </c>
      <c r="B53" s="61" t="s">
        <v>52</v>
      </c>
      <c r="C53" s="63" t="s">
        <v>121</v>
      </c>
      <c r="D53" s="64">
        <v>2500</v>
      </c>
      <c r="E53" s="62">
        <v>1</v>
      </c>
      <c r="F53" s="62">
        <v>1</v>
      </c>
      <c r="G53" s="2" t="s">
        <v>17</v>
      </c>
      <c r="H53" s="14">
        <f>D53*E53*F53</f>
        <v>2500</v>
      </c>
      <c r="I53" s="63"/>
    </row>
    <row r="54" spans="1:9" ht="19">
      <c r="A54" s="66">
        <v>6</v>
      </c>
      <c r="B54" s="61" t="s">
        <v>154</v>
      </c>
      <c r="C54" s="63" t="s">
        <v>120</v>
      </c>
      <c r="D54" s="64">
        <v>8000</v>
      </c>
      <c r="E54" s="62">
        <v>1</v>
      </c>
      <c r="F54" s="62">
        <v>1</v>
      </c>
      <c r="G54" s="2" t="s">
        <v>17</v>
      </c>
      <c r="H54" s="14">
        <f>D54*E54*F54</f>
        <v>8000</v>
      </c>
      <c r="I54" s="63"/>
    </row>
    <row r="55" spans="1:9">
      <c r="A55" s="108" t="s">
        <v>2</v>
      </c>
      <c r="B55" s="108"/>
      <c r="C55" s="108"/>
      <c r="D55" s="67"/>
      <c r="E55" s="67"/>
      <c r="F55" s="67"/>
      <c r="G55" s="55"/>
      <c r="H55" s="15">
        <f>SUM(H51:H54)</f>
        <v>30500</v>
      </c>
      <c r="I55" s="63"/>
    </row>
    <row r="56" spans="1:9">
      <c r="A56" s="99" t="s">
        <v>2</v>
      </c>
      <c r="B56" s="99"/>
      <c r="C56" s="99"/>
      <c r="D56" s="55"/>
      <c r="E56" s="55"/>
      <c r="F56" s="55"/>
      <c r="G56" s="55"/>
      <c r="H56" s="7">
        <f>H55+H50</f>
        <v>37800</v>
      </c>
      <c r="I56" s="49"/>
    </row>
    <row r="57" spans="1:9" ht="19">
      <c r="A57" s="42" t="s">
        <v>72</v>
      </c>
      <c r="B57" s="42" t="s">
        <v>44</v>
      </c>
      <c r="C57" s="18"/>
      <c r="D57" s="51"/>
      <c r="E57" s="51"/>
      <c r="F57" s="51"/>
      <c r="G57" s="51"/>
      <c r="H57" s="15"/>
      <c r="I57" s="49"/>
    </row>
    <row r="58" spans="1:9" ht="19">
      <c r="A58" s="20" t="s">
        <v>4</v>
      </c>
      <c r="B58" s="20" t="s">
        <v>5</v>
      </c>
      <c r="C58" s="20" t="s">
        <v>7</v>
      </c>
      <c r="D58" s="44" t="s">
        <v>8</v>
      </c>
      <c r="E58" s="44" t="s">
        <v>9</v>
      </c>
      <c r="F58" s="44" t="s">
        <v>67</v>
      </c>
      <c r="G58" s="44" t="s">
        <v>10</v>
      </c>
      <c r="H58" s="21" t="s">
        <v>11</v>
      </c>
      <c r="I58" s="53" t="s">
        <v>12</v>
      </c>
    </row>
    <row r="59" spans="1:9" s="88" customFormat="1" ht="19">
      <c r="A59" s="66">
        <v>1</v>
      </c>
      <c r="B59" s="61" t="s">
        <v>45</v>
      </c>
      <c r="C59" s="117" t="s">
        <v>135</v>
      </c>
      <c r="D59" s="64">
        <v>35</v>
      </c>
      <c r="E59" s="62">
        <v>130</v>
      </c>
      <c r="F59" s="62">
        <v>1</v>
      </c>
      <c r="G59" s="62" t="s">
        <v>16</v>
      </c>
      <c r="H59" s="65">
        <f>SUM(D59*E59*F59)</f>
        <v>4550</v>
      </c>
      <c r="I59" s="87"/>
    </row>
    <row r="60" spans="1:9" s="88" customFormat="1" ht="19">
      <c r="A60" s="66">
        <v>2</v>
      </c>
      <c r="B60" s="61" t="s">
        <v>46</v>
      </c>
      <c r="C60" s="61" t="s">
        <v>95</v>
      </c>
      <c r="D60" s="64">
        <v>45</v>
      </c>
      <c r="E60" s="62">
        <v>130</v>
      </c>
      <c r="F60" s="62">
        <v>1</v>
      </c>
      <c r="G60" s="62" t="s">
        <v>16</v>
      </c>
      <c r="H60" s="65">
        <f t="shared" ref="H60:H72" si="4">SUM(D60*E60*F60)</f>
        <v>5850</v>
      </c>
      <c r="I60" s="87"/>
    </row>
    <row r="61" spans="1:9" s="88" customFormat="1" ht="19">
      <c r="A61" s="66">
        <v>3</v>
      </c>
      <c r="B61" s="61" t="s">
        <v>47</v>
      </c>
      <c r="C61" s="61" t="s">
        <v>136</v>
      </c>
      <c r="D61" s="64">
        <v>45</v>
      </c>
      <c r="E61" s="62">
        <v>80</v>
      </c>
      <c r="F61" s="62">
        <v>1</v>
      </c>
      <c r="G61" s="62" t="s">
        <v>16</v>
      </c>
      <c r="H61" s="65">
        <f t="shared" si="4"/>
        <v>3600</v>
      </c>
      <c r="I61" s="87"/>
    </row>
    <row r="62" spans="1:9" s="77" customFormat="1" ht="19">
      <c r="A62" s="66">
        <v>4</v>
      </c>
      <c r="B62" s="61" t="s">
        <v>48</v>
      </c>
      <c r="C62" s="61" t="s">
        <v>137</v>
      </c>
      <c r="D62" s="64">
        <v>15</v>
      </c>
      <c r="E62" s="62">
        <v>80</v>
      </c>
      <c r="F62" s="62">
        <v>1</v>
      </c>
      <c r="G62" s="62" t="s">
        <v>16</v>
      </c>
      <c r="H62" s="65">
        <f t="shared" si="4"/>
        <v>1200</v>
      </c>
      <c r="I62" s="81"/>
    </row>
    <row r="63" spans="1:9" s="88" customFormat="1" ht="19">
      <c r="A63" s="66">
        <v>5</v>
      </c>
      <c r="B63" s="61" t="s">
        <v>45</v>
      </c>
      <c r="C63" s="61" t="s">
        <v>135</v>
      </c>
      <c r="D63" s="64">
        <v>35</v>
      </c>
      <c r="E63" s="62">
        <v>130</v>
      </c>
      <c r="F63" s="62">
        <v>1</v>
      </c>
      <c r="G63" s="62" t="s">
        <v>19</v>
      </c>
      <c r="H63" s="65">
        <f t="shared" si="4"/>
        <v>4550</v>
      </c>
      <c r="I63" s="87"/>
    </row>
    <row r="64" spans="1:9" s="77" customFormat="1" ht="19">
      <c r="A64" s="66">
        <v>6</v>
      </c>
      <c r="B64" s="61" t="s">
        <v>46</v>
      </c>
      <c r="C64" s="61" t="s">
        <v>160</v>
      </c>
      <c r="D64" s="64">
        <v>25</v>
      </c>
      <c r="E64" s="62">
        <v>130</v>
      </c>
      <c r="F64" s="62">
        <v>1</v>
      </c>
      <c r="G64" s="62" t="s">
        <v>16</v>
      </c>
      <c r="H64" s="65">
        <f t="shared" ref="H64" si="5">SUM(D64*E64*F64)</f>
        <v>3250</v>
      </c>
      <c r="I64" s="81"/>
    </row>
    <row r="65" spans="1:9" s="77" customFormat="1" ht="19">
      <c r="A65" s="5">
        <v>7</v>
      </c>
      <c r="B65" s="61" t="s">
        <v>119</v>
      </c>
      <c r="C65" s="61" t="s">
        <v>113</v>
      </c>
      <c r="D65" s="64">
        <v>120</v>
      </c>
      <c r="E65" s="62">
        <v>30</v>
      </c>
      <c r="F65" s="62">
        <v>1</v>
      </c>
      <c r="G65" s="62" t="s">
        <v>102</v>
      </c>
      <c r="H65" s="65">
        <f t="shared" si="4"/>
        <v>3600</v>
      </c>
      <c r="I65" s="63"/>
    </row>
    <row r="66" spans="1:9" s="77" customFormat="1" ht="19">
      <c r="A66" s="5">
        <v>8</v>
      </c>
      <c r="B66" s="61" t="s">
        <v>103</v>
      </c>
      <c r="C66" s="61" t="s">
        <v>125</v>
      </c>
      <c r="D66" s="64">
        <v>135</v>
      </c>
      <c r="E66" s="62">
        <v>18</v>
      </c>
      <c r="F66" s="62">
        <v>1</v>
      </c>
      <c r="G66" s="62" t="s">
        <v>104</v>
      </c>
      <c r="H66" s="65">
        <f t="shared" si="4"/>
        <v>2430</v>
      </c>
      <c r="I66" s="63"/>
    </row>
    <row r="67" spans="1:9" s="77" customFormat="1" ht="19">
      <c r="A67" s="5">
        <v>9</v>
      </c>
      <c r="B67" s="61" t="s">
        <v>105</v>
      </c>
      <c r="C67" s="61" t="s">
        <v>126</v>
      </c>
      <c r="D67" s="64">
        <v>36</v>
      </c>
      <c r="E67" s="62">
        <v>22</v>
      </c>
      <c r="F67" s="62">
        <v>1</v>
      </c>
      <c r="G67" s="62" t="s">
        <v>104</v>
      </c>
      <c r="H67" s="65">
        <f t="shared" si="4"/>
        <v>792</v>
      </c>
      <c r="I67" s="63"/>
    </row>
    <row r="68" spans="1:9" s="77" customFormat="1" ht="19">
      <c r="A68" s="5">
        <v>10</v>
      </c>
      <c r="B68" s="61" t="s">
        <v>111</v>
      </c>
      <c r="C68" s="61" t="s">
        <v>148</v>
      </c>
      <c r="D68" s="64">
        <v>800</v>
      </c>
      <c r="E68" s="62">
        <v>2</v>
      </c>
      <c r="F68" s="62">
        <v>1</v>
      </c>
      <c r="G68" s="62" t="s">
        <v>63</v>
      </c>
      <c r="H68" s="65">
        <f t="shared" si="4"/>
        <v>1600</v>
      </c>
      <c r="I68" s="63"/>
    </row>
    <row r="69" spans="1:9" ht="19">
      <c r="A69" s="5">
        <v>11</v>
      </c>
      <c r="B69" s="4" t="s">
        <v>106</v>
      </c>
      <c r="C69" s="4" t="s">
        <v>114</v>
      </c>
      <c r="D69" s="3">
        <v>65</v>
      </c>
      <c r="E69" s="2">
        <v>12</v>
      </c>
      <c r="F69" s="2">
        <v>1</v>
      </c>
      <c r="G69" s="2" t="s">
        <v>110</v>
      </c>
      <c r="H69" s="14">
        <f t="shared" si="4"/>
        <v>780</v>
      </c>
      <c r="I69" s="49"/>
    </row>
    <row r="70" spans="1:9" ht="19">
      <c r="A70" s="5">
        <v>12</v>
      </c>
      <c r="B70" s="4" t="s">
        <v>107</v>
      </c>
      <c r="C70" s="4" t="s">
        <v>115</v>
      </c>
      <c r="D70" s="3">
        <v>66</v>
      </c>
      <c r="E70" s="2">
        <v>4</v>
      </c>
      <c r="F70" s="2">
        <v>1</v>
      </c>
      <c r="G70" s="2" t="s">
        <v>110</v>
      </c>
      <c r="H70" s="14">
        <f t="shared" si="4"/>
        <v>264</v>
      </c>
      <c r="I70" s="49"/>
    </row>
    <row r="71" spans="1:9" ht="19">
      <c r="A71" s="5">
        <v>13</v>
      </c>
      <c r="B71" s="4" t="s">
        <v>108</v>
      </c>
      <c r="C71" s="4" t="s">
        <v>109</v>
      </c>
      <c r="D71" s="3">
        <v>110</v>
      </c>
      <c r="E71" s="2">
        <v>15</v>
      </c>
      <c r="F71" s="2">
        <v>1</v>
      </c>
      <c r="G71" s="2" t="s">
        <v>110</v>
      </c>
      <c r="H71" s="14">
        <f t="shared" si="4"/>
        <v>1650</v>
      </c>
      <c r="I71" s="49"/>
    </row>
    <row r="72" spans="1:9" ht="19">
      <c r="A72" s="5">
        <v>14</v>
      </c>
      <c r="B72" s="4" t="s">
        <v>112</v>
      </c>
      <c r="C72" s="4" t="s">
        <v>122</v>
      </c>
      <c r="D72" s="3">
        <v>4000</v>
      </c>
      <c r="E72" s="2">
        <v>1</v>
      </c>
      <c r="F72" s="2">
        <v>1</v>
      </c>
      <c r="G72" s="2" t="s">
        <v>21</v>
      </c>
      <c r="H72" s="14">
        <f t="shared" si="4"/>
        <v>4000</v>
      </c>
      <c r="I72" s="49"/>
    </row>
    <row r="73" spans="1:9">
      <c r="A73" s="99" t="s">
        <v>2</v>
      </c>
      <c r="B73" s="99"/>
      <c r="C73" s="99"/>
      <c r="D73" s="55"/>
      <c r="E73" s="55"/>
      <c r="F73" s="55"/>
      <c r="G73" s="55"/>
      <c r="H73" s="7">
        <f>SUM(H59:H72)</f>
        <v>38116</v>
      </c>
      <c r="I73" s="49"/>
    </row>
    <row r="74" spans="1:9" ht="18" customHeight="1">
      <c r="A74" s="42" t="s">
        <v>143</v>
      </c>
      <c r="B74" s="42" t="s">
        <v>146</v>
      </c>
      <c r="C74" s="18"/>
      <c r="D74" s="51"/>
      <c r="E74" s="51"/>
      <c r="F74" s="51"/>
      <c r="G74" s="51"/>
      <c r="H74" s="15"/>
      <c r="I74" s="49"/>
    </row>
    <row r="75" spans="1:9" ht="19">
      <c r="A75" s="20" t="s">
        <v>4</v>
      </c>
      <c r="B75" s="20" t="s">
        <v>5</v>
      </c>
      <c r="C75" s="20" t="s">
        <v>7</v>
      </c>
      <c r="D75" s="44" t="s">
        <v>8</v>
      </c>
      <c r="E75" s="44" t="s">
        <v>9</v>
      </c>
      <c r="F75" s="44" t="s">
        <v>67</v>
      </c>
      <c r="G75" s="44" t="s">
        <v>10</v>
      </c>
      <c r="H75" s="21" t="s">
        <v>11</v>
      </c>
      <c r="I75" s="53" t="s">
        <v>12</v>
      </c>
    </row>
    <row r="76" spans="1:9" s="76" customFormat="1" ht="19">
      <c r="A76" s="72">
        <v>1</v>
      </c>
      <c r="B76" s="73" t="s">
        <v>164</v>
      </c>
      <c r="C76" s="73" t="s">
        <v>174</v>
      </c>
      <c r="D76" s="64">
        <v>5</v>
      </c>
      <c r="E76" s="72">
        <v>1000</v>
      </c>
      <c r="F76" s="72">
        <v>1</v>
      </c>
      <c r="G76" s="72" t="s">
        <v>31</v>
      </c>
      <c r="H76" s="74">
        <f>D76*E76*F76</f>
        <v>5000</v>
      </c>
      <c r="I76" s="75"/>
    </row>
    <row r="77" spans="1:9" ht="19">
      <c r="A77" s="72">
        <v>2</v>
      </c>
      <c r="B77" s="4" t="s">
        <v>60</v>
      </c>
      <c r="C77" s="4" t="s">
        <v>170</v>
      </c>
      <c r="D77" s="3">
        <v>3</v>
      </c>
      <c r="E77" s="2">
        <v>30</v>
      </c>
      <c r="F77" s="6">
        <v>1</v>
      </c>
      <c r="G77" s="2" t="s">
        <v>31</v>
      </c>
      <c r="H77" s="14">
        <f>D77*E77*F77</f>
        <v>90</v>
      </c>
      <c r="I77" s="49"/>
    </row>
    <row r="78" spans="1:9" ht="19">
      <c r="A78" s="48">
        <v>3</v>
      </c>
      <c r="B78" s="4" t="s">
        <v>54</v>
      </c>
      <c r="C78" s="4" t="s">
        <v>171</v>
      </c>
      <c r="D78" s="3">
        <v>5</v>
      </c>
      <c r="E78" s="2">
        <v>30</v>
      </c>
      <c r="F78" s="6">
        <v>1</v>
      </c>
      <c r="G78" s="2" t="s">
        <v>31</v>
      </c>
      <c r="H78" s="28">
        <f>D78*E78*F78</f>
        <v>150</v>
      </c>
      <c r="I78" s="49"/>
    </row>
    <row r="79" spans="1:9" s="88" customFormat="1" ht="19">
      <c r="A79" s="72">
        <v>4</v>
      </c>
      <c r="B79" s="61" t="s">
        <v>168</v>
      </c>
      <c r="C79" s="61" t="s">
        <v>169</v>
      </c>
      <c r="D79" s="64">
        <v>5</v>
      </c>
      <c r="E79" s="62">
        <v>120</v>
      </c>
      <c r="F79" s="62">
        <v>1</v>
      </c>
      <c r="G79" s="62" t="s">
        <v>31</v>
      </c>
      <c r="H79" s="74">
        <f t="shared" ref="H79" si="6">D79*E79*F79</f>
        <v>600</v>
      </c>
      <c r="I79" s="89"/>
    </row>
    <row r="80" spans="1:9" s="88" customFormat="1" ht="19">
      <c r="A80" s="72">
        <v>5</v>
      </c>
      <c r="B80" s="61" t="s">
        <v>165</v>
      </c>
      <c r="C80" s="61" t="s">
        <v>167</v>
      </c>
      <c r="D80" s="64">
        <v>12</v>
      </c>
      <c r="E80" s="62">
        <v>200</v>
      </c>
      <c r="F80" s="62">
        <v>1</v>
      </c>
      <c r="G80" s="62" t="s">
        <v>31</v>
      </c>
      <c r="H80" s="65">
        <f>D80*E80*F80</f>
        <v>2400</v>
      </c>
      <c r="I80" s="89"/>
    </row>
    <row r="81" spans="1:9" s="88" customFormat="1" ht="19">
      <c r="A81" s="48">
        <v>6</v>
      </c>
      <c r="B81" s="61" t="s">
        <v>172</v>
      </c>
      <c r="C81" s="61" t="s">
        <v>173</v>
      </c>
      <c r="D81" s="64">
        <v>450</v>
      </c>
      <c r="E81" s="62">
        <v>1</v>
      </c>
      <c r="F81" s="62">
        <v>1</v>
      </c>
      <c r="G81" s="62" t="s">
        <v>30</v>
      </c>
      <c r="H81" s="65">
        <f t="shared" ref="H81:H82" si="7">D81*E81*F81</f>
        <v>450</v>
      </c>
      <c r="I81" s="89"/>
    </row>
    <row r="82" spans="1:9" ht="19">
      <c r="A82" s="72">
        <v>7</v>
      </c>
      <c r="B82" s="4" t="s">
        <v>55</v>
      </c>
      <c r="C82" s="4" t="s">
        <v>152</v>
      </c>
      <c r="D82" s="64">
        <v>60</v>
      </c>
      <c r="E82" s="62">
        <v>50</v>
      </c>
      <c r="F82" s="6">
        <v>1</v>
      </c>
      <c r="G82" s="2" t="s">
        <v>31</v>
      </c>
      <c r="H82" s="65">
        <f t="shared" si="7"/>
        <v>3000</v>
      </c>
      <c r="I82" s="49"/>
    </row>
    <row r="83" spans="1:9" ht="19">
      <c r="A83" s="72">
        <v>8</v>
      </c>
      <c r="B83" s="4" t="s">
        <v>166</v>
      </c>
      <c r="C83" s="4" t="s">
        <v>118</v>
      </c>
      <c r="D83" s="64">
        <v>150</v>
      </c>
      <c r="E83" s="62">
        <v>4</v>
      </c>
      <c r="F83" s="6">
        <v>1</v>
      </c>
      <c r="G83" s="2" t="s">
        <v>117</v>
      </c>
      <c r="H83" s="14">
        <f t="shared" ref="H83" si="8">D83*E83*F83</f>
        <v>600</v>
      </c>
      <c r="I83" s="49"/>
    </row>
    <row r="84" spans="1:9" ht="19">
      <c r="A84" s="48">
        <v>9</v>
      </c>
      <c r="B84" s="4" t="s">
        <v>61</v>
      </c>
      <c r="C84" s="4" t="s">
        <v>99</v>
      </c>
      <c r="D84" s="3">
        <v>3</v>
      </c>
      <c r="E84" s="2">
        <v>10</v>
      </c>
      <c r="F84" s="2">
        <v>1</v>
      </c>
      <c r="G84" s="2" t="s">
        <v>77</v>
      </c>
      <c r="H84" s="14">
        <f>D84*E84*F84</f>
        <v>30</v>
      </c>
      <c r="I84" s="49"/>
    </row>
    <row r="85" spans="1:9" ht="19">
      <c r="A85" s="72">
        <v>10</v>
      </c>
      <c r="B85" s="4" t="s">
        <v>58</v>
      </c>
      <c r="C85" s="4" t="s">
        <v>90</v>
      </c>
      <c r="D85" s="3">
        <v>10</v>
      </c>
      <c r="E85" s="2">
        <v>8</v>
      </c>
      <c r="F85" s="6">
        <v>1</v>
      </c>
      <c r="G85" s="2" t="s">
        <v>31</v>
      </c>
      <c r="H85" s="14">
        <f t="shared" ref="H85:H92" si="9">D85*E85*F85</f>
        <v>80</v>
      </c>
      <c r="I85" s="49"/>
    </row>
    <row r="86" spans="1:9" ht="19">
      <c r="A86" s="72">
        <v>11</v>
      </c>
      <c r="B86" s="4" t="s">
        <v>64</v>
      </c>
      <c r="C86" s="4" t="s">
        <v>91</v>
      </c>
      <c r="D86" s="3">
        <v>2</v>
      </c>
      <c r="E86" s="2">
        <v>20</v>
      </c>
      <c r="F86" s="6">
        <v>1</v>
      </c>
      <c r="G86" s="2" t="s">
        <v>31</v>
      </c>
      <c r="H86" s="14">
        <f t="shared" si="9"/>
        <v>40</v>
      </c>
      <c r="I86" s="49"/>
    </row>
    <row r="87" spans="1:9" ht="19">
      <c r="A87" s="48">
        <v>12</v>
      </c>
      <c r="B87" s="4" t="s">
        <v>96</v>
      </c>
      <c r="C87" s="4" t="s">
        <v>94</v>
      </c>
      <c r="D87" s="3">
        <v>20</v>
      </c>
      <c r="E87" s="2">
        <v>4</v>
      </c>
      <c r="F87" s="6">
        <v>1</v>
      </c>
      <c r="G87" s="2" t="s">
        <v>30</v>
      </c>
      <c r="H87" s="14">
        <f t="shared" si="9"/>
        <v>80</v>
      </c>
      <c r="I87" s="49"/>
    </row>
    <row r="88" spans="1:9" ht="19">
      <c r="A88" s="72">
        <v>13</v>
      </c>
      <c r="B88" s="4" t="s">
        <v>56</v>
      </c>
      <c r="C88" s="4" t="s">
        <v>124</v>
      </c>
      <c r="D88" s="3">
        <v>20</v>
      </c>
      <c r="E88" s="2">
        <v>80</v>
      </c>
      <c r="F88" s="6">
        <v>1</v>
      </c>
      <c r="G88" s="2" t="s">
        <v>30</v>
      </c>
      <c r="H88" s="14">
        <f t="shared" si="9"/>
        <v>1600</v>
      </c>
      <c r="I88" s="49"/>
    </row>
    <row r="89" spans="1:9" s="77" customFormat="1" ht="19">
      <c r="A89" s="72">
        <v>14</v>
      </c>
      <c r="B89" s="61" t="s">
        <v>127</v>
      </c>
      <c r="C89" s="61" t="s">
        <v>159</v>
      </c>
      <c r="D89" s="64">
        <v>3000</v>
      </c>
      <c r="E89" s="62">
        <v>1</v>
      </c>
      <c r="F89" s="62">
        <v>1</v>
      </c>
      <c r="G89" s="62" t="s">
        <v>21</v>
      </c>
      <c r="H89" s="65">
        <f t="shared" si="9"/>
        <v>3000</v>
      </c>
      <c r="I89" s="81"/>
    </row>
    <row r="90" spans="1:9" s="77" customFormat="1" ht="19">
      <c r="A90" s="48">
        <v>15</v>
      </c>
      <c r="B90" s="61" t="s">
        <v>57</v>
      </c>
      <c r="C90" s="63" t="s">
        <v>98</v>
      </c>
      <c r="D90" s="64">
        <v>50</v>
      </c>
      <c r="E90" s="62">
        <v>30</v>
      </c>
      <c r="F90" s="62">
        <v>1</v>
      </c>
      <c r="G90" s="62" t="s">
        <v>30</v>
      </c>
      <c r="H90" s="65">
        <f t="shared" si="9"/>
        <v>1500</v>
      </c>
      <c r="I90" s="63"/>
    </row>
    <row r="91" spans="1:9" s="77" customFormat="1" ht="19">
      <c r="A91" s="72">
        <v>16</v>
      </c>
      <c r="B91" s="61" t="s">
        <v>97</v>
      </c>
      <c r="C91" s="63" t="s">
        <v>131</v>
      </c>
      <c r="D91" s="64">
        <v>2500</v>
      </c>
      <c r="E91" s="62">
        <v>1</v>
      </c>
      <c r="F91" s="62">
        <v>1</v>
      </c>
      <c r="G91" s="62" t="s">
        <v>76</v>
      </c>
      <c r="H91" s="65">
        <f t="shared" si="9"/>
        <v>2500</v>
      </c>
      <c r="I91" s="63"/>
    </row>
    <row r="92" spans="1:9" ht="19">
      <c r="A92" s="72">
        <v>17</v>
      </c>
      <c r="B92" s="4" t="s">
        <v>59</v>
      </c>
      <c r="C92" s="1" t="s">
        <v>128</v>
      </c>
      <c r="D92" s="3">
        <v>50</v>
      </c>
      <c r="E92" s="2">
        <v>30</v>
      </c>
      <c r="F92" s="2">
        <v>1</v>
      </c>
      <c r="G92" s="2" t="s">
        <v>123</v>
      </c>
      <c r="H92" s="14">
        <f t="shared" si="9"/>
        <v>1500</v>
      </c>
      <c r="I92" s="49"/>
    </row>
    <row r="93" spans="1:9" ht="19">
      <c r="A93" s="48">
        <v>18</v>
      </c>
      <c r="B93" s="4" t="s">
        <v>49</v>
      </c>
      <c r="C93" s="4" t="s">
        <v>92</v>
      </c>
      <c r="D93" s="3">
        <v>8000</v>
      </c>
      <c r="E93" s="2">
        <v>1</v>
      </c>
      <c r="F93" s="2">
        <v>1</v>
      </c>
      <c r="G93" s="2" t="s">
        <v>21</v>
      </c>
      <c r="H93" s="14">
        <f>SUM(D93*E93*F93)</f>
        <v>8000</v>
      </c>
      <c r="I93" s="49"/>
    </row>
    <row r="94" spans="1:9" ht="19">
      <c r="A94" s="72">
        <v>19</v>
      </c>
      <c r="B94" s="4" t="s">
        <v>18</v>
      </c>
      <c r="C94" s="4" t="s">
        <v>151</v>
      </c>
      <c r="D94" s="3">
        <v>30</v>
      </c>
      <c r="E94" s="2">
        <v>10</v>
      </c>
      <c r="F94" s="2">
        <v>1</v>
      </c>
      <c r="G94" s="2" t="s">
        <v>23</v>
      </c>
      <c r="H94" s="14">
        <f>SUM(D94*E94*F94)</f>
        <v>300</v>
      </c>
      <c r="I94" s="49"/>
    </row>
    <row r="95" spans="1:9" ht="19">
      <c r="A95" s="72">
        <v>20</v>
      </c>
      <c r="B95" s="4" t="s">
        <v>50</v>
      </c>
      <c r="C95" s="4" t="s">
        <v>149</v>
      </c>
      <c r="D95" s="3">
        <v>1500</v>
      </c>
      <c r="E95" s="2">
        <v>1</v>
      </c>
      <c r="F95" s="2">
        <v>1</v>
      </c>
      <c r="G95" s="2" t="s">
        <v>21</v>
      </c>
      <c r="H95" s="14">
        <f>SUM(D95*E95*F95)</f>
        <v>1500</v>
      </c>
      <c r="I95" s="49"/>
    </row>
    <row r="96" spans="1:9">
      <c r="A96" s="99" t="s">
        <v>2</v>
      </c>
      <c r="B96" s="99"/>
      <c r="C96" s="99"/>
      <c r="D96" s="110"/>
      <c r="E96" s="111"/>
      <c r="F96" s="111"/>
      <c r="G96" s="112"/>
      <c r="H96" s="7">
        <f>SUM(H76:H95)</f>
        <v>32420</v>
      </c>
      <c r="I96" s="49"/>
    </row>
    <row r="97" spans="1:9">
      <c r="A97" s="109" t="s">
        <v>42</v>
      </c>
      <c r="B97" s="109"/>
      <c r="C97" s="109"/>
      <c r="D97" s="113"/>
      <c r="E97" s="114"/>
      <c r="F97" s="114"/>
      <c r="G97" s="115"/>
      <c r="H97" s="36">
        <f>H96+H73+H56+H45+H32</f>
        <v>141726</v>
      </c>
      <c r="I97" s="57"/>
    </row>
    <row r="98" spans="1:9">
      <c r="A98" s="94" t="s">
        <v>142</v>
      </c>
      <c r="B98" s="95"/>
      <c r="C98" s="96"/>
      <c r="D98" s="69"/>
      <c r="E98" s="70"/>
      <c r="F98" s="70"/>
      <c r="G98" s="71"/>
      <c r="H98" s="36">
        <f>H97*0.15</f>
        <v>21258.899999999998</v>
      </c>
      <c r="I98" s="68"/>
    </row>
    <row r="99" spans="1:9">
      <c r="A99" s="107" t="s">
        <v>39</v>
      </c>
      <c r="B99" s="107"/>
      <c r="C99" s="107"/>
      <c r="D99" s="113"/>
      <c r="E99" s="114"/>
      <c r="F99" s="114"/>
      <c r="G99" s="115"/>
      <c r="H99" s="37">
        <f>(H97)*0.06</f>
        <v>8503.56</v>
      </c>
      <c r="I99" s="58"/>
    </row>
    <row r="100" spans="1:9">
      <c r="A100" s="107" t="s">
        <v>41</v>
      </c>
      <c r="B100" s="107"/>
      <c r="C100" s="107"/>
      <c r="D100" s="113"/>
      <c r="E100" s="114"/>
      <c r="F100" s="114"/>
      <c r="G100" s="115"/>
      <c r="H100" s="50">
        <f>H99+H97+H98</f>
        <v>171488.46</v>
      </c>
      <c r="I100" s="59"/>
    </row>
    <row r="101" spans="1:9">
      <c r="A101" s="93" t="s">
        <v>129</v>
      </c>
      <c r="B101" s="93"/>
      <c r="C101" s="93"/>
      <c r="D101" s="116"/>
      <c r="E101" s="116"/>
      <c r="F101" s="116"/>
      <c r="G101" s="116"/>
      <c r="H101" s="60">
        <v>169700</v>
      </c>
    </row>
    <row r="102" spans="1:9">
      <c r="H102" s="86"/>
    </row>
  </sheetData>
  <mergeCells count="29">
    <mergeCell ref="D96:G96"/>
    <mergeCell ref="D97:G97"/>
    <mergeCell ref="D99:G99"/>
    <mergeCell ref="D100:G100"/>
    <mergeCell ref="D101:G101"/>
    <mergeCell ref="A50:C50"/>
    <mergeCell ref="A73:C73"/>
    <mergeCell ref="A100:C100"/>
    <mergeCell ref="A99:C99"/>
    <mergeCell ref="A55:C55"/>
    <mergeCell ref="A56:C56"/>
    <mergeCell ref="A96:C96"/>
    <mergeCell ref="A97:C97"/>
    <mergeCell ref="B35:B39"/>
    <mergeCell ref="A101:C101"/>
    <mergeCell ref="A98:C98"/>
    <mergeCell ref="A1:C1"/>
    <mergeCell ref="B41:B43"/>
    <mergeCell ref="A32:C32"/>
    <mergeCell ref="B24:B27"/>
    <mergeCell ref="A18:B18"/>
    <mergeCell ref="A2:B2"/>
    <mergeCell ref="A8:B8"/>
    <mergeCell ref="C8:C9"/>
    <mergeCell ref="A15:B15"/>
    <mergeCell ref="A17:B17"/>
    <mergeCell ref="A19:B19"/>
    <mergeCell ref="A16:B16"/>
    <mergeCell ref="A45:C4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2018-12-24T10:42:38Z</cp:lastPrinted>
  <dcterms:created xsi:type="dcterms:W3CDTF">1996-12-17T01:32:42Z</dcterms:created>
  <dcterms:modified xsi:type="dcterms:W3CDTF">2019-09-03T05:41:47Z</dcterms:modified>
</cp:coreProperties>
</file>