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工作\7月别克二区区域会\"/>
    </mc:Choice>
  </mc:AlternateContent>
  <xr:revisionPtr revIDLastSave="0" documentId="13_ncr:1_{F7C1ADA9-AE2F-421F-852D-7CEB4EEC4E66}" xr6:coauthVersionLast="47" xr6:coauthVersionMax="47" xr10:uidLastSave="{00000000-0000-0000-0000-000000000000}"/>
  <bookViews>
    <workbookView xWindow="-110" yWindow="-110" windowWidth="19420" windowHeight="10560" xr2:uid="{8C12EF0A-009C-4F86-8BA7-0584AC583E7F}"/>
  </bookViews>
  <sheets>
    <sheet name="预算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4" i="1"/>
  <c r="F36" i="1"/>
  <c r="G36" i="1" s="1"/>
  <c r="G35" i="1"/>
  <c r="G28" i="1"/>
  <c r="G29" i="1"/>
  <c r="G33" i="1" s="1"/>
  <c r="G30" i="1"/>
  <c r="G31" i="1"/>
  <c r="G32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3" i="1"/>
  <c r="G27" i="1" s="1"/>
  <c r="G24" i="1"/>
  <c r="G26" i="1"/>
  <c r="G18" i="1" l="1"/>
  <c r="G38" i="1" s="1"/>
  <c r="G37" i="1"/>
  <c r="G39" i="1" l="1"/>
  <c r="G40" i="1" s="1"/>
  <c r="G41" i="1" s="1"/>
</calcChain>
</file>

<file path=xl/sharedStrings.xml><?xml version="1.0" encoding="utf-8"?>
<sst xmlns="http://schemas.openxmlformats.org/spreadsheetml/2006/main" count="70" uniqueCount="66">
  <si>
    <t xml:space="preserve">VENUE:                  </t>
  </si>
  <si>
    <t xml:space="preserve">Number of person:       </t>
  </si>
  <si>
    <t>300人</t>
    <phoneticPr fontId="4" type="noConversion"/>
  </si>
  <si>
    <t>内容</t>
  </si>
  <si>
    <t>规格</t>
  </si>
  <si>
    <t>次数</t>
  </si>
  <si>
    <t>数量</t>
  </si>
  <si>
    <t>单价</t>
  </si>
  <si>
    <t>费用</t>
  </si>
  <si>
    <t>会场费用及物料费用</t>
  </si>
  <si>
    <t>背景板</t>
  </si>
  <si>
    <t>讲台贴</t>
  </si>
  <si>
    <t>KT版，三面包台</t>
    <phoneticPr fontId="4" type="noConversion"/>
  </si>
  <si>
    <t>指示牌</t>
  </si>
  <si>
    <t>餐券</t>
  </si>
  <si>
    <t>尺寸6×8cm</t>
    <phoneticPr fontId="4" type="noConversion"/>
  </si>
  <si>
    <t>麦标套</t>
    <phoneticPr fontId="4" type="noConversion"/>
  </si>
  <si>
    <t>亚克力</t>
    <phoneticPr fontId="4" type="noConversion"/>
  </si>
  <si>
    <t>主持人手卡</t>
    <phoneticPr fontId="4" type="noConversion"/>
  </si>
  <si>
    <t>铜版纸（12*18cm）</t>
    <phoneticPr fontId="4" type="noConversion"/>
  </si>
  <si>
    <t>延展设计费用</t>
  </si>
  <si>
    <t>次</t>
  </si>
  <si>
    <t>晚宴桌卡</t>
    <phoneticPr fontId="4" type="noConversion"/>
  </si>
  <si>
    <t>酒店打印</t>
    <phoneticPr fontId="4" type="noConversion"/>
  </si>
  <si>
    <t>小计</t>
  </si>
  <si>
    <t>用餐</t>
  </si>
  <si>
    <t>第二天自助午餐</t>
  </si>
  <si>
    <t>自助午餐，按照酒店常规自助餐标准</t>
  </si>
  <si>
    <t>第二天圆桌晚宴</t>
  </si>
  <si>
    <t>10人一桌不含酒水</t>
    <phoneticPr fontId="4" type="noConversion"/>
  </si>
  <si>
    <t>茶歇</t>
    <phoneticPr fontId="4" type="noConversion"/>
  </si>
  <si>
    <t>晚宴啤酒</t>
    <phoneticPr fontId="4" type="noConversion"/>
  </si>
  <si>
    <t>VIP</t>
    <phoneticPr fontId="4" type="noConversion"/>
  </si>
  <si>
    <t>工作人员</t>
  </si>
  <si>
    <t>往返交通</t>
  </si>
  <si>
    <t>市内交通</t>
    <phoneticPr fontId="4" type="noConversion"/>
  </si>
  <si>
    <t>工作人员餐费</t>
    <phoneticPr fontId="4" type="noConversion"/>
  </si>
  <si>
    <t>住宿</t>
    <phoneticPr fontId="4" type="noConversion"/>
  </si>
  <si>
    <t>(2人一间)</t>
    <phoneticPr fontId="4" type="noConversion"/>
  </si>
  <si>
    <t>工作人员费用</t>
    <phoneticPr fontId="4" type="noConversion"/>
  </si>
  <si>
    <t>其他</t>
  </si>
  <si>
    <t>摄影</t>
  </si>
  <si>
    <t>全天8小时会议跟拍3800 ，照片直播，超时3小时200*3=600，预估（含工作人员差旅）</t>
    <phoneticPr fontId="4" type="noConversion"/>
  </si>
  <si>
    <t>快递</t>
    <phoneticPr fontId="4" type="noConversion"/>
  </si>
  <si>
    <t>总计</t>
  </si>
  <si>
    <t xml:space="preserve">服务费 </t>
    <phoneticPr fontId="4" type="noConversion"/>
  </si>
  <si>
    <t>不含税合计（VAT6%）</t>
    <phoneticPr fontId="4" type="noConversion"/>
  </si>
  <si>
    <t>含税合计（VAT6%）</t>
    <phoneticPr fontId="4" type="noConversion"/>
  </si>
  <si>
    <t>青岛小金棕20箱+当地啤酒</t>
    <phoneticPr fontId="4" type="noConversion"/>
  </si>
  <si>
    <t>第一天全天报道</t>
    <phoneticPr fontId="4" type="noConversion"/>
  </si>
  <si>
    <t>第二天全天会议</t>
    <phoneticPr fontId="4" type="noConversion"/>
  </si>
  <si>
    <t>房费自理</t>
    <phoneticPr fontId="3" type="noConversion"/>
  </si>
  <si>
    <t>晚宴矿泉水</t>
    <phoneticPr fontId="4" type="noConversion"/>
  </si>
  <si>
    <t>大桶矿泉水+苏打水+果盘（4个房间）</t>
    <phoneticPr fontId="4" type="noConversion"/>
  </si>
  <si>
    <t>车费</t>
    <phoneticPr fontId="4" type="noConversion"/>
  </si>
  <si>
    <t>道旗</t>
    <phoneticPr fontId="4" type="noConversion"/>
  </si>
  <si>
    <t>接待台背景板单面，行架宝丽布，5m*3m预估，两个酒店</t>
    <phoneticPr fontId="4" type="noConversion"/>
  </si>
  <si>
    <t>胸卡全套</t>
    <phoneticPr fontId="3" type="noConversion"/>
  </si>
  <si>
    <t>地贴纸</t>
    <phoneticPr fontId="4" type="noConversion"/>
  </si>
  <si>
    <t>指示牌双面，会议3个+用餐3个+会分2个</t>
    <phoneticPr fontId="4" type="noConversion"/>
  </si>
  <si>
    <t>按1次预估，100人份，简版茶歇，以咖啡茶水果为主</t>
    <phoneticPr fontId="4" type="noConversion"/>
  </si>
  <si>
    <t>5人往返</t>
    <phoneticPr fontId="4" type="noConversion"/>
  </si>
  <si>
    <t>2025年别克新二区区域会议</t>
    <phoneticPr fontId="4" type="noConversion"/>
  </si>
  <si>
    <t>晚宴酒水</t>
    <phoneticPr fontId="4" type="noConversion"/>
  </si>
  <si>
    <t>微波炉</t>
    <phoneticPr fontId="3" type="noConversion"/>
  </si>
  <si>
    <t>物料寄送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</si>
</sst>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42">
    <xf numFmtId="0" fontId="0" fillId="0" borderId="0" xfId="0"/>
    <xf numFmtId="0" fontId="5" fillId="3" borderId="1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176" fontId="7" fillId="3" borderId="1" xfId="2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left" vertical="center" wrapText="1"/>
    </xf>
    <xf numFmtId="176" fontId="5" fillId="3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176" fontId="5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3" borderId="2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6" fillId="0" borderId="2" xfId="2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7" fillId="3" borderId="1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/>
    </xf>
    <xf numFmtId="176" fontId="5" fillId="3" borderId="3" xfId="2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176" fontId="5" fillId="0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</cellXfs>
  <cellStyles count="3">
    <cellStyle name="常规" xfId="0" builtinId="0"/>
    <cellStyle name="常规 2" xfId="2" xr:uid="{1C2AB9AE-CA08-499E-B0CA-843282D70A5F}"/>
    <cellStyle name="常规 4" xfId="1" xr:uid="{722B0293-5F03-4521-9F0F-75E5C846A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74A9-8AE8-4D8B-A0B2-39A93411F4A8}">
  <dimension ref="A1:G41"/>
  <sheetViews>
    <sheetView tabSelected="1" topLeftCell="A22" workbookViewId="0">
      <selection activeCell="C15" sqref="C15"/>
    </sheetView>
  </sheetViews>
  <sheetFormatPr defaultRowHeight="14"/>
  <cols>
    <col min="1" max="1" width="12.4140625" customWidth="1"/>
    <col min="2" max="2" width="25.58203125" customWidth="1"/>
    <col min="3" max="3" width="54.08203125" customWidth="1"/>
    <col min="4" max="4" width="7.75" customWidth="1"/>
    <col min="5" max="6" width="7.25" customWidth="1"/>
    <col min="7" max="7" width="12.4140625" customWidth="1"/>
    <col min="8" max="8" width="16" customWidth="1"/>
  </cols>
  <sheetData>
    <row r="1" spans="1:7" ht="16.5">
      <c r="A1" s="30" t="s">
        <v>62</v>
      </c>
      <c r="B1" s="30"/>
      <c r="C1" s="30"/>
      <c r="D1" s="30"/>
      <c r="E1" s="30"/>
      <c r="F1" s="30"/>
      <c r="G1" s="30"/>
    </row>
    <row r="2" spans="1:7" ht="14.5">
      <c r="A2" s="1" t="s">
        <v>0</v>
      </c>
      <c r="B2" s="2"/>
      <c r="C2" s="31"/>
      <c r="D2" s="31"/>
      <c r="E2" s="31"/>
      <c r="F2" s="31"/>
      <c r="G2" s="31"/>
    </row>
    <row r="3" spans="1:7" ht="29">
      <c r="A3" s="3" t="s">
        <v>1</v>
      </c>
      <c r="B3" s="4" t="s">
        <v>2</v>
      </c>
      <c r="C3" s="31"/>
      <c r="D3" s="31"/>
      <c r="E3" s="31"/>
      <c r="F3" s="31"/>
      <c r="G3" s="31"/>
    </row>
    <row r="4" spans="1:7" ht="14.5">
      <c r="A4" s="32" t="s">
        <v>3</v>
      </c>
      <c r="B4" s="32"/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spans="1:7" ht="15" customHeight="1">
      <c r="A5" s="27" t="s">
        <v>9</v>
      </c>
      <c r="B5" s="7" t="s">
        <v>49</v>
      </c>
      <c r="C5" s="8" t="s">
        <v>51</v>
      </c>
      <c r="D5" s="9">
        <v>1</v>
      </c>
      <c r="E5" s="9">
        <v>1</v>
      </c>
      <c r="F5" s="10">
        <v>360</v>
      </c>
      <c r="G5" s="10"/>
    </row>
    <row r="6" spans="1:7" ht="14.5">
      <c r="A6" s="28"/>
      <c r="B6" s="7" t="s">
        <v>50</v>
      </c>
      <c r="C6" s="8"/>
      <c r="D6" s="9">
        <v>1</v>
      </c>
      <c r="E6" s="9">
        <v>1</v>
      </c>
      <c r="F6" s="10">
        <v>10000</v>
      </c>
      <c r="G6" s="11">
        <f t="shared" ref="G6:G17" si="0">D6*E6*F6</f>
        <v>10000</v>
      </c>
    </row>
    <row r="7" spans="1:7" ht="14.5">
      <c r="A7" s="28"/>
      <c r="B7" s="12" t="s">
        <v>55</v>
      </c>
      <c r="C7" s="13"/>
      <c r="D7" s="14">
        <v>1</v>
      </c>
      <c r="E7" s="14">
        <v>50</v>
      </c>
      <c r="F7" s="15">
        <v>200</v>
      </c>
      <c r="G7" s="11">
        <f t="shared" si="0"/>
        <v>10000</v>
      </c>
    </row>
    <row r="8" spans="1:7" ht="14.5">
      <c r="A8" s="28"/>
      <c r="B8" s="12" t="s">
        <v>10</v>
      </c>
      <c r="C8" s="13" t="s">
        <v>56</v>
      </c>
      <c r="D8" s="14">
        <v>2</v>
      </c>
      <c r="E8" s="14">
        <v>15</v>
      </c>
      <c r="F8" s="11">
        <v>250</v>
      </c>
      <c r="G8" s="11">
        <f t="shared" si="0"/>
        <v>7500</v>
      </c>
    </row>
    <row r="9" spans="1:7" ht="14.5">
      <c r="A9" s="28"/>
      <c r="B9" s="12" t="s">
        <v>11</v>
      </c>
      <c r="C9" s="13" t="s">
        <v>12</v>
      </c>
      <c r="D9" s="14">
        <v>1</v>
      </c>
      <c r="E9" s="14">
        <v>1</v>
      </c>
      <c r="F9" s="11">
        <v>300</v>
      </c>
      <c r="G9" s="11">
        <f t="shared" si="0"/>
        <v>300</v>
      </c>
    </row>
    <row r="10" spans="1:7" ht="14.5">
      <c r="A10" s="28"/>
      <c r="B10" s="22" t="s">
        <v>13</v>
      </c>
      <c r="C10" s="13" t="s">
        <v>59</v>
      </c>
      <c r="D10" s="14">
        <v>1</v>
      </c>
      <c r="E10" s="14">
        <v>8</v>
      </c>
      <c r="F10" s="11">
        <v>480</v>
      </c>
      <c r="G10" s="11">
        <f t="shared" si="0"/>
        <v>3840</v>
      </c>
    </row>
    <row r="11" spans="1:7" ht="14.5">
      <c r="A11" s="28"/>
      <c r="B11" s="12" t="s">
        <v>58</v>
      </c>
      <c r="C11" s="13"/>
      <c r="D11" s="14">
        <v>1</v>
      </c>
      <c r="E11" s="14">
        <v>20</v>
      </c>
      <c r="F11" s="11">
        <v>200</v>
      </c>
      <c r="G11" s="11">
        <f t="shared" si="0"/>
        <v>4000</v>
      </c>
    </row>
    <row r="12" spans="1:7" ht="14.5">
      <c r="A12" s="28"/>
      <c r="B12" s="12" t="s">
        <v>14</v>
      </c>
      <c r="C12" s="13" t="s">
        <v>15</v>
      </c>
      <c r="D12" s="14">
        <v>1</v>
      </c>
      <c r="E12" s="14">
        <v>250</v>
      </c>
      <c r="F12" s="11">
        <v>0.5</v>
      </c>
      <c r="G12" s="11">
        <f t="shared" si="0"/>
        <v>125</v>
      </c>
    </row>
    <row r="13" spans="1:7" ht="14.5">
      <c r="A13" s="28"/>
      <c r="B13" s="12" t="s">
        <v>57</v>
      </c>
      <c r="C13" s="13"/>
      <c r="D13" s="14">
        <v>1</v>
      </c>
      <c r="E13" s="14">
        <v>250</v>
      </c>
      <c r="F13" s="11">
        <v>35</v>
      </c>
      <c r="G13" s="11">
        <f t="shared" si="0"/>
        <v>8750</v>
      </c>
    </row>
    <row r="14" spans="1:7" ht="14.5">
      <c r="A14" s="28"/>
      <c r="B14" s="12" t="s">
        <v>16</v>
      </c>
      <c r="C14" s="13" t="s">
        <v>17</v>
      </c>
      <c r="D14" s="14">
        <v>1</v>
      </c>
      <c r="E14" s="14">
        <v>6</v>
      </c>
      <c r="F14" s="11">
        <v>50</v>
      </c>
      <c r="G14" s="11">
        <f t="shared" si="0"/>
        <v>300</v>
      </c>
    </row>
    <row r="15" spans="1:7" ht="14.5">
      <c r="A15" s="28"/>
      <c r="B15" s="12" t="s">
        <v>18</v>
      </c>
      <c r="C15" s="13" t="s">
        <v>19</v>
      </c>
      <c r="D15" s="14">
        <v>1</v>
      </c>
      <c r="E15" s="14">
        <v>20</v>
      </c>
      <c r="F15" s="11">
        <v>5</v>
      </c>
      <c r="G15" s="11">
        <f t="shared" si="0"/>
        <v>100</v>
      </c>
    </row>
    <row r="16" spans="1:7" ht="14.5">
      <c r="A16" s="28"/>
      <c r="B16" s="12" t="s">
        <v>20</v>
      </c>
      <c r="C16" s="13" t="s">
        <v>21</v>
      </c>
      <c r="D16" s="14">
        <v>1</v>
      </c>
      <c r="E16" s="14">
        <v>1</v>
      </c>
      <c r="F16" s="11">
        <v>3000</v>
      </c>
      <c r="G16" s="11">
        <f t="shared" si="0"/>
        <v>3000</v>
      </c>
    </row>
    <row r="17" spans="1:7" ht="14.5">
      <c r="A17" s="28"/>
      <c r="B17" s="16" t="s">
        <v>22</v>
      </c>
      <c r="C17" s="8" t="s">
        <v>23</v>
      </c>
      <c r="D17" s="9">
        <v>1</v>
      </c>
      <c r="E17" s="9">
        <v>20</v>
      </c>
      <c r="F17" s="10">
        <v>0</v>
      </c>
      <c r="G17" s="10">
        <f t="shared" si="0"/>
        <v>0</v>
      </c>
    </row>
    <row r="18" spans="1:7" ht="14.5">
      <c r="A18" s="26"/>
      <c r="B18" s="26"/>
      <c r="C18" s="26"/>
      <c r="D18" s="26"/>
      <c r="E18" s="26"/>
      <c r="F18" s="17" t="s">
        <v>24</v>
      </c>
      <c r="G18" s="17">
        <f>SUM(G5:G17)</f>
        <v>47915</v>
      </c>
    </row>
    <row r="19" spans="1:7" ht="14.5">
      <c r="A19" s="24" t="s">
        <v>25</v>
      </c>
      <c r="B19" s="18" t="s">
        <v>26</v>
      </c>
      <c r="C19" s="8" t="s">
        <v>27</v>
      </c>
      <c r="D19" s="9">
        <v>1</v>
      </c>
      <c r="E19" s="9">
        <v>150</v>
      </c>
      <c r="F19" s="10">
        <v>100</v>
      </c>
      <c r="G19" s="11">
        <f t="shared" ref="G19:G26" si="1">D19*E19*F19</f>
        <v>15000</v>
      </c>
    </row>
    <row r="20" spans="1:7" ht="14.5">
      <c r="A20" s="25"/>
      <c r="B20" s="19" t="s">
        <v>28</v>
      </c>
      <c r="C20" s="8" t="s">
        <v>29</v>
      </c>
      <c r="D20" s="9">
        <v>1</v>
      </c>
      <c r="E20" s="9">
        <v>200</v>
      </c>
      <c r="F20" s="10">
        <v>200</v>
      </c>
      <c r="G20" s="11">
        <f t="shared" si="1"/>
        <v>40000</v>
      </c>
    </row>
    <row r="21" spans="1:7" ht="14.5">
      <c r="A21" s="25"/>
      <c r="B21" s="18" t="s">
        <v>30</v>
      </c>
      <c r="C21" s="8" t="s">
        <v>60</v>
      </c>
      <c r="D21" s="9">
        <v>1</v>
      </c>
      <c r="E21" s="9">
        <v>100</v>
      </c>
      <c r="F21" s="10">
        <v>38</v>
      </c>
      <c r="G21" s="11">
        <f t="shared" si="1"/>
        <v>3800</v>
      </c>
    </row>
    <row r="22" spans="1:7" ht="14.5">
      <c r="A22" s="25"/>
      <c r="B22" s="18" t="s">
        <v>63</v>
      </c>
      <c r="C22" s="8"/>
      <c r="D22" s="9">
        <v>1</v>
      </c>
      <c r="E22" s="9">
        <v>1</v>
      </c>
      <c r="F22" s="10">
        <v>37000</v>
      </c>
      <c r="G22" s="10">
        <v>37000</v>
      </c>
    </row>
    <row r="23" spans="1:7" ht="14.5">
      <c r="A23" s="25"/>
      <c r="B23" s="18" t="s">
        <v>31</v>
      </c>
      <c r="C23" s="8" t="s">
        <v>48</v>
      </c>
      <c r="D23" s="9">
        <v>1</v>
      </c>
      <c r="E23" s="9">
        <v>20</v>
      </c>
      <c r="F23" s="10">
        <v>320</v>
      </c>
      <c r="G23" s="11">
        <f>D23*E23*F23</f>
        <v>6400</v>
      </c>
    </row>
    <row r="24" spans="1:7" ht="14.5">
      <c r="A24" s="25"/>
      <c r="B24" s="18" t="s">
        <v>52</v>
      </c>
      <c r="C24" s="8"/>
      <c r="D24" s="9">
        <v>1</v>
      </c>
      <c r="E24" s="9">
        <v>296</v>
      </c>
      <c r="F24" s="10">
        <v>2</v>
      </c>
      <c r="G24" s="11">
        <f>D24*E24*F24</f>
        <v>592</v>
      </c>
    </row>
    <row r="25" spans="1:7" ht="14.5">
      <c r="A25" s="25"/>
      <c r="B25" s="33" t="s">
        <v>64</v>
      </c>
      <c r="D25" s="34">
        <v>1</v>
      </c>
      <c r="E25" s="34">
        <v>700</v>
      </c>
      <c r="F25" s="35">
        <v>2</v>
      </c>
      <c r="G25" s="36">
        <f>D25*E25*F25</f>
        <v>1400</v>
      </c>
    </row>
    <row r="26" spans="1:7" s="41" customFormat="1" ht="14.5">
      <c r="A26" s="25"/>
      <c r="B26" s="37" t="s">
        <v>32</v>
      </c>
      <c r="C26" s="38" t="s">
        <v>53</v>
      </c>
      <c r="D26" s="39">
        <v>1</v>
      </c>
      <c r="E26" s="39">
        <v>4</v>
      </c>
      <c r="F26" s="40">
        <v>287.8</v>
      </c>
      <c r="G26" s="40">
        <f t="shared" si="1"/>
        <v>1151.2</v>
      </c>
    </row>
    <row r="27" spans="1:7" ht="14.5">
      <c r="A27" s="26"/>
      <c r="B27" s="26"/>
      <c r="C27" s="26"/>
      <c r="D27" s="26"/>
      <c r="E27" s="26"/>
      <c r="F27" s="17" t="s">
        <v>24</v>
      </c>
      <c r="G27" s="17">
        <f>SUM(G19:G26)</f>
        <v>105343.2</v>
      </c>
    </row>
    <row r="28" spans="1:7" ht="14.5">
      <c r="A28" s="27" t="s">
        <v>33</v>
      </c>
      <c r="B28" s="8" t="s">
        <v>34</v>
      </c>
      <c r="C28" s="20" t="s">
        <v>61</v>
      </c>
      <c r="D28" s="9">
        <v>2</v>
      </c>
      <c r="E28" s="9">
        <v>5</v>
      </c>
      <c r="F28" s="10">
        <v>1500</v>
      </c>
      <c r="G28" s="10">
        <f>D28*E28*F28</f>
        <v>15000</v>
      </c>
    </row>
    <row r="29" spans="1:7" ht="14.5">
      <c r="A29" s="28"/>
      <c r="B29" s="8" t="s">
        <v>35</v>
      </c>
      <c r="C29" s="20"/>
      <c r="D29" s="9">
        <v>5</v>
      </c>
      <c r="E29" s="9">
        <v>5</v>
      </c>
      <c r="F29" s="10">
        <v>100</v>
      </c>
      <c r="G29" s="10">
        <f>D29*E29*F29</f>
        <v>2500</v>
      </c>
    </row>
    <row r="30" spans="1:7" ht="14.5">
      <c r="A30" s="28"/>
      <c r="B30" s="8" t="s">
        <v>36</v>
      </c>
      <c r="C30" s="20"/>
      <c r="D30" s="9">
        <v>5</v>
      </c>
      <c r="E30" s="9">
        <v>5</v>
      </c>
      <c r="F30" s="10">
        <v>100</v>
      </c>
      <c r="G30" s="10">
        <f>D30*E30*F30</f>
        <v>2500</v>
      </c>
    </row>
    <row r="31" spans="1:7" ht="14.5">
      <c r="A31" s="28"/>
      <c r="B31" s="8" t="s">
        <v>37</v>
      </c>
      <c r="C31" s="20" t="s">
        <v>38</v>
      </c>
      <c r="D31" s="9">
        <v>3</v>
      </c>
      <c r="E31" s="9">
        <v>3</v>
      </c>
      <c r="F31" s="10">
        <v>360</v>
      </c>
      <c r="G31" s="10">
        <f>D31*E31*F31</f>
        <v>3240</v>
      </c>
    </row>
    <row r="32" spans="1:7" ht="14.5">
      <c r="A32" s="28"/>
      <c r="B32" s="8" t="s">
        <v>39</v>
      </c>
      <c r="C32" s="20"/>
      <c r="D32" s="9">
        <v>5</v>
      </c>
      <c r="E32" s="9">
        <v>4</v>
      </c>
      <c r="F32" s="10">
        <v>500</v>
      </c>
      <c r="G32" s="10">
        <f>D32*E32*F32</f>
        <v>10000</v>
      </c>
    </row>
    <row r="33" spans="1:7" ht="14.5">
      <c r="A33" s="26"/>
      <c r="B33" s="26"/>
      <c r="C33" s="26"/>
      <c r="D33" s="26"/>
      <c r="E33" s="26"/>
      <c r="F33" s="17" t="s">
        <v>24</v>
      </c>
      <c r="G33" s="17">
        <f>SUM(G28:G32)</f>
        <v>33240</v>
      </c>
    </row>
    <row r="34" spans="1:7" ht="29">
      <c r="A34" s="24" t="s">
        <v>40</v>
      </c>
      <c r="B34" s="8" t="s">
        <v>41</v>
      </c>
      <c r="C34" s="20" t="s">
        <v>42</v>
      </c>
      <c r="D34" s="9">
        <v>1</v>
      </c>
      <c r="E34" s="9">
        <v>1</v>
      </c>
      <c r="F34" s="10">
        <v>4400</v>
      </c>
      <c r="G34" s="11">
        <f>D34*E34*F34</f>
        <v>4400</v>
      </c>
    </row>
    <row r="35" spans="1:7" ht="19.5" customHeight="1">
      <c r="A35" s="25"/>
      <c r="B35" s="8" t="s">
        <v>54</v>
      </c>
      <c r="C35" s="8" t="s">
        <v>54</v>
      </c>
      <c r="D35" s="9">
        <v>1</v>
      </c>
      <c r="E35" s="9">
        <v>1</v>
      </c>
      <c r="F35" s="10">
        <v>4500</v>
      </c>
      <c r="G35" s="11">
        <f>D35*E35*F35</f>
        <v>4500</v>
      </c>
    </row>
    <row r="36" spans="1:7" ht="14.5">
      <c r="A36" s="29"/>
      <c r="B36" s="8" t="s">
        <v>43</v>
      </c>
      <c r="C36" s="20" t="s">
        <v>65</v>
      </c>
      <c r="D36" s="9">
        <v>1</v>
      </c>
      <c r="E36" s="9">
        <v>1</v>
      </c>
      <c r="F36" s="10">
        <f>390+158</f>
        <v>548</v>
      </c>
      <c r="G36" s="11">
        <f>D36*E36*F36</f>
        <v>548</v>
      </c>
    </row>
    <row r="37" spans="1:7" ht="14.5">
      <c r="A37" s="26"/>
      <c r="B37" s="26"/>
      <c r="C37" s="26"/>
      <c r="D37" s="26"/>
      <c r="E37" s="26"/>
      <c r="F37" s="17" t="s">
        <v>24</v>
      </c>
      <c r="G37" s="17">
        <f>G34+G36+G35</f>
        <v>9448</v>
      </c>
    </row>
    <row r="38" spans="1:7" ht="14.5">
      <c r="A38" s="23" t="s">
        <v>44</v>
      </c>
      <c r="B38" s="23"/>
      <c r="C38" s="23"/>
      <c r="D38" s="23"/>
      <c r="E38" s="23"/>
      <c r="F38" s="23"/>
      <c r="G38" s="17">
        <f>G37+G33+G18+G27</f>
        <v>195946.2</v>
      </c>
    </row>
    <row r="39" spans="1:7" ht="14.5">
      <c r="A39" s="23" t="s">
        <v>45</v>
      </c>
      <c r="B39" s="23"/>
      <c r="C39" s="23"/>
      <c r="D39" s="23"/>
      <c r="E39" s="23"/>
      <c r="F39" s="23"/>
      <c r="G39" s="21">
        <f>G38*0.1</f>
        <v>19594.620000000003</v>
      </c>
    </row>
    <row r="40" spans="1:7" ht="14.5">
      <c r="A40" s="23" t="s">
        <v>46</v>
      </c>
      <c r="B40" s="23"/>
      <c r="C40" s="23"/>
      <c r="D40" s="23"/>
      <c r="E40" s="23"/>
      <c r="F40" s="23"/>
      <c r="G40" s="21">
        <f>SUM(G38:G39)</f>
        <v>215540.82</v>
      </c>
    </row>
    <row r="41" spans="1:7" ht="14.5">
      <c r="A41" s="23" t="s">
        <v>47</v>
      </c>
      <c r="B41" s="23"/>
      <c r="C41" s="23"/>
      <c r="D41" s="23"/>
      <c r="E41" s="23"/>
      <c r="F41" s="23"/>
      <c r="G41" s="21">
        <f>G40*1.06</f>
        <v>228473.26920000001</v>
      </c>
    </row>
  </sheetData>
  <mergeCells count="15">
    <mergeCell ref="A1:G1"/>
    <mergeCell ref="C2:G3"/>
    <mergeCell ref="A4:B4"/>
    <mergeCell ref="A5:A17"/>
    <mergeCell ref="A18:E18"/>
    <mergeCell ref="A38:F38"/>
    <mergeCell ref="A39:F39"/>
    <mergeCell ref="A40:F40"/>
    <mergeCell ref="A41:F41"/>
    <mergeCell ref="A19:A26"/>
    <mergeCell ref="A27:E27"/>
    <mergeCell ref="A28:A32"/>
    <mergeCell ref="A33:E33"/>
    <mergeCell ref="A34:A36"/>
    <mergeCell ref="A37:E3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2025-07-30T06:58:57Z</dcterms:created>
  <dcterms:modified xsi:type="dcterms:W3CDTF">2025-08-07T07:09:59Z</dcterms:modified>
</cp:coreProperties>
</file>