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报销明细" sheetId="3" r:id="rId1"/>
    <sheet name="员工差旅明细" sheetId="2" r:id="rId2"/>
  </sheets>
  <definedNames>
    <definedName name="_xlnm.Print_Area" localSheetId="1">员工差旅明细!$A$1:$L$51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3" l="1"/>
  <c r="I17" i="3"/>
  <c r="G18" i="3"/>
  <c r="I18" i="3"/>
  <c r="G19" i="3"/>
  <c r="I19" i="3"/>
  <c r="G20" i="3"/>
  <c r="I20" i="3"/>
  <c r="G21" i="3"/>
  <c r="I21" i="3"/>
  <c r="G22" i="3"/>
  <c r="I22" i="3"/>
  <c r="I23" i="3"/>
  <c r="G23" i="3"/>
  <c r="G53" i="3"/>
  <c r="G45" i="3"/>
  <c r="G41" i="3"/>
  <c r="G38" i="3"/>
  <c r="G33" i="3"/>
  <c r="G28" i="3"/>
  <c r="G26" i="3"/>
  <c r="G16" i="3"/>
  <c r="G13" i="3"/>
  <c r="G54" i="3"/>
  <c r="H28" i="2"/>
  <c r="H29" i="2"/>
  <c r="H32" i="2"/>
  <c r="I32" i="2"/>
  <c r="F28" i="3"/>
  <c r="F53" i="3"/>
  <c r="F45" i="3"/>
  <c r="F41" i="3"/>
  <c r="F38" i="3"/>
  <c r="F33" i="3"/>
  <c r="F26" i="3"/>
  <c r="F23" i="3"/>
  <c r="F16" i="3"/>
  <c r="F13" i="3"/>
  <c r="F54" i="3"/>
  <c r="H53" i="3"/>
  <c r="H45" i="3"/>
  <c r="H41" i="3"/>
  <c r="H38" i="3"/>
  <c r="H33" i="3"/>
  <c r="H28" i="3"/>
  <c r="H26" i="3"/>
  <c r="H23" i="3"/>
  <c r="H16" i="3"/>
  <c r="H13" i="3"/>
  <c r="H54" i="3"/>
  <c r="I46" i="3"/>
  <c r="I47" i="3"/>
  <c r="I48" i="3"/>
  <c r="I49" i="3"/>
  <c r="I50" i="3"/>
  <c r="I51" i="3"/>
  <c r="I52" i="3"/>
  <c r="I53" i="3"/>
  <c r="I42" i="3"/>
  <c r="I43" i="3"/>
  <c r="I44" i="3"/>
  <c r="I45" i="3"/>
  <c r="I39" i="3"/>
  <c r="I40" i="3"/>
  <c r="I41" i="3"/>
  <c r="I34" i="3"/>
  <c r="I35" i="3"/>
  <c r="I36" i="3"/>
  <c r="I37" i="3"/>
  <c r="I38" i="3"/>
  <c r="I29" i="3"/>
  <c r="I30" i="3"/>
  <c r="I31" i="3"/>
  <c r="I32" i="3"/>
  <c r="I33" i="3"/>
  <c r="I27" i="3"/>
  <c r="I28" i="3"/>
  <c r="I24" i="3"/>
  <c r="I25" i="3"/>
  <c r="I26" i="3"/>
  <c r="I14" i="3"/>
  <c r="I15" i="3"/>
  <c r="I16" i="3"/>
  <c r="I8" i="3"/>
  <c r="I9" i="3"/>
  <c r="I10" i="3"/>
  <c r="I11" i="3"/>
  <c r="I12" i="3"/>
  <c r="I13" i="3"/>
  <c r="I54" i="3"/>
  <c r="E59" i="3"/>
  <c r="J48" i="2"/>
  <c r="J47" i="2"/>
  <c r="K44" i="2"/>
  <c r="K43" i="2"/>
  <c r="F43" i="2"/>
  <c r="F42" i="2"/>
  <c r="E46" i="3"/>
  <c r="E53" i="3"/>
  <c r="E42" i="3"/>
  <c r="E45" i="3"/>
  <c r="E39" i="3"/>
  <c r="E41" i="3"/>
  <c r="E34" i="3"/>
  <c r="E38" i="3"/>
  <c r="E29" i="3"/>
  <c r="E33" i="3"/>
  <c r="E27" i="3"/>
  <c r="E28" i="3"/>
  <c r="E24" i="3"/>
  <c r="E26" i="3"/>
  <c r="E17" i="3"/>
  <c r="E23" i="3"/>
  <c r="E14" i="3"/>
  <c r="E16" i="3"/>
  <c r="E8" i="3"/>
  <c r="E13" i="3"/>
  <c r="E54" i="3"/>
  <c r="A59" i="3"/>
  <c r="C59" i="3"/>
  <c r="J59" i="3"/>
  <c r="H59" i="3"/>
  <c r="D53" i="3"/>
  <c r="D45" i="3"/>
  <c r="D41" i="3"/>
  <c r="D38" i="3"/>
  <c r="D33" i="3"/>
  <c r="D28" i="3"/>
  <c r="D26" i="3"/>
  <c r="D23" i="3"/>
  <c r="D16" i="3"/>
  <c r="D13" i="3"/>
  <c r="D54" i="3"/>
  <c r="C53" i="3"/>
  <c r="C45" i="3"/>
  <c r="C41" i="3"/>
  <c r="C38" i="3"/>
  <c r="C33" i="3"/>
  <c r="C28" i="3"/>
  <c r="C26" i="3"/>
  <c r="C23" i="3"/>
  <c r="C16" i="3"/>
  <c r="C13" i="3"/>
  <c r="C54" i="3"/>
  <c r="I49" i="2"/>
  <c r="J49" i="2"/>
  <c r="J32" i="2"/>
  <c r="H35" i="2"/>
  <c r="B35" i="2"/>
  <c r="L35" i="2"/>
</calcChain>
</file>

<file path=xl/sharedStrings.xml><?xml version="1.0" encoding="utf-8"?>
<sst xmlns="http://schemas.openxmlformats.org/spreadsheetml/2006/main" count="125" uniqueCount="105">
  <si>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</si>
  <si>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</si>
  <si>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</si>
  <si>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</si>
  <si>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还款金额</t>
    <phoneticPr fontId="1" type="noConversion"/>
  </si>
  <si>
    <t>金额</t>
    <phoneticPr fontId="1" type="noConversion"/>
  </si>
  <si>
    <t>借款金额合计</t>
    <phoneticPr fontId="5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</si>
  <si>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</si>
  <si>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</si>
  <si>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</si>
  <si>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</si>
  <si>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</si>
  <si>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</si>
  <si>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</si>
  <si>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</si>
  <si>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</si>
  <si>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</si>
  <si>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</si>
  <si>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</si>
  <si>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</si>
  <si>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</si>
  <si>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</si>
  <si>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</si>
  <si>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</si>
  <si>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</si>
  <si>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</si>
  <si>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</si>
  <si>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</si>
  <si>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</si>
  <si>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</si>
  <si>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</si>
  <si>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</si>
  <si>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</si>
  <si>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</si>
  <si>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</si>
  <si>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</si>
  <si>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</si>
  <si>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</si>
  <si>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</si>
  <si>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媒体费用</t>
    <phoneticPr fontId="1" type="noConversion"/>
  </si>
  <si>
    <t>媒体费用合计</t>
    <phoneticPr fontId="1" type="noConversion"/>
  </si>
  <si>
    <t>客户使用费用合计</t>
    <phoneticPr fontId="1" type="noConversion"/>
  </si>
  <si>
    <t>活动餐费合计</t>
    <phoneticPr fontId="1" type="noConversion"/>
  </si>
  <si>
    <t>第三方人工工资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</si>
  <si>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</si>
  <si>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</si>
  <si>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</si>
  <si>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制作费合计</t>
    <phoneticPr fontId="1" type="noConversion"/>
  </si>
  <si>
    <t>其他费用合计</t>
    <phoneticPr fontId="1" type="noConversion"/>
  </si>
  <si>
    <t>需有客户邮件确认，并抄送合规部。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</si>
  <si>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</si>
  <si>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</si>
  <si>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</si>
  <si>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企划部</t>
    <phoneticPr fontId="1" type="noConversion"/>
  </si>
  <si>
    <t>【员工上会补助统计单】</t>
  </si>
  <si>
    <t>团号:</t>
  </si>
  <si>
    <t>出差城市</t>
  </si>
  <si>
    <t>出差起止日期</t>
  </si>
  <si>
    <t>每天金额</t>
  </si>
  <si>
    <t>天数</t>
  </si>
  <si>
    <t>郭燕雷</t>
    <rPh sb="0" eb="1">
      <t>guo yan lei</t>
    </rPh>
    <phoneticPr fontId="1" type="noConversion"/>
  </si>
  <si>
    <t>经理</t>
    <rPh sb="0" eb="1">
      <t>jing li</t>
    </rPh>
    <phoneticPr fontId="1" type="noConversion"/>
  </si>
  <si>
    <t>企划</t>
    <rPh sb="0" eb="1">
      <t>qi hua</t>
    </rPh>
    <phoneticPr fontId="1" type="noConversion"/>
  </si>
  <si>
    <t>【借款报销单】</t>
    <phoneticPr fontId="1" type="noConversion"/>
  </si>
  <si>
    <t>团号：HMZA-180810-CZH683</t>
    <phoneticPr fontId="1" type="noConversion"/>
  </si>
  <si>
    <t>序号</t>
    <phoneticPr fontId="1" type="noConversion"/>
  </si>
  <si>
    <t>项目</t>
    <phoneticPr fontId="1" type="noConversion"/>
  </si>
  <si>
    <t>借款</t>
    <phoneticPr fontId="1" type="noConversion"/>
  </si>
  <si>
    <t>数量</t>
    <phoneticPr fontId="1" type="noConversion"/>
  </si>
  <si>
    <t>借款金额</t>
    <phoneticPr fontId="1" type="noConversion"/>
  </si>
  <si>
    <t>活动交通</t>
    <phoneticPr fontId="1" type="noConversion"/>
  </si>
  <si>
    <t>活动交通合计</t>
    <phoneticPr fontId="1" type="noConversion"/>
  </si>
  <si>
    <t>仅可使用公司规定项目的发票，其余均不可用。需提供签到表及收条。</t>
    <phoneticPr fontId="1" type="noConversion"/>
  </si>
  <si>
    <t>客户使用费用</t>
    <phoneticPr fontId="1" type="noConversion"/>
  </si>
  <si>
    <t>需提供刷卡联、菜单（小票）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</si>
  <si>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</si>
  <si>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</si>
  <si>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</si>
  <si>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第三方人工工资合计</t>
    <phoneticPr fontId="1" type="noConversion"/>
  </si>
  <si>
    <t>制作费</t>
    <phoneticPr fontId="1" type="noConversion"/>
  </si>
  <si>
    <t>药品500元/团以下可用</t>
    <phoneticPr fontId="1" type="noConversion"/>
  </si>
  <si>
    <t>境外费用合计</t>
    <phoneticPr fontId="1" type="noConversion"/>
  </si>
  <si>
    <t>合计</t>
    <phoneticPr fontId="1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</si>
  <si>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</si>
  <si>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</si>
  <si>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</si>
  <si>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</si>
  <si>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</si>
  <si>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</si>
  <si>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</si>
  <si>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东京</t>
    <rPh sb="0" eb="1">
      <t>dong jing</t>
    </rPh>
    <phoneticPr fontId="1" type="noConversion"/>
  </si>
  <si>
    <t>8月18-22日</t>
    <rPh sb="1" eb="2">
      <t>yue</t>
    </rPh>
    <rPh sb="7" eb="8">
      <t>ri</t>
    </rPh>
    <phoneticPr fontId="1" type="noConversion"/>
  </si>
  <si>
    <t>8月24日</t>
    <rPh sb="1" eb="2">
      <t>yue</t>
    </rPh>
    <rPh sb="4" eb="5">
      <t>ri</t>
    </rPh>
    <phoneticPr fontId="1" type="noConversion"/>
  </si>
  <si>
    <t>实际报销金额（日元）</t>
    <rPh sb="7" eb="8">
      <t>ri yuan</t>
    </rPh>
    <phoneticPr fontId="1" type="noConversion"/>
  </si>
  <si>
    <t>8月18-19日</t>
    <rPh sb="1" eb="2">
      <t>yue</t>
    </rPh>
    <rPh sb="7" eb="8">
      <t>ri</t>
    </rPh>
    <phoneticPr fontId="1" type="noConversion"/>
  </si>
  <si>
    <t>8月20-22日</t>
    <rPh sb="1" eb="2">
      <t>yue</t>
    </rPh>
    <rPh sb="7" eb="8">
      <t>ri</t>
    </rPh>
    <phoneticPr fontId="1" type="noConversion"/>
  </si>
  <si>
    <t>会议日期：2018.9.6-9.9</t>
    <phoneticPr fontId="1" type="noConversion"/>
  </si>
  <si>
    <t>还款</t>
    <rPh sb="0" eb="1">
      <t>hai</t>
    </rPh>
    <rPh sb="1" eb="2">
      <t>kuan</t>
    </rPh>
    <phoneticPr fontId="1" type="noConversion"/>
  </si>
  <si>
    <t>酒水采买</t>
    <rPh sb="0" eb="1">
      <t>jiu shui</t>
    </rPh>
    <rPh sb="2" eb="3">
      <t>cai mai</t>
    </rPh>
    <phoneticPr fontId="1" type="noConversion"/>
  </si>
  <si>
    <t>零食采买</t>
    <rPh sb="0" eb="1">
      <t>ling shi</t>
    </rPh>
    <rPh sb="2" eb="3">
      <t>cai mai</t>
    </rPh>
    <phoneticPr fontId="1" type="noConversion"/>
  </si>
  <si>
    <t>自行车租赁</t>
    <rPh sb="0" eb="1">
      <t>zi xing che</t>
    </rPh>
    <rPh sb="3" eb="4">
      <t>zu lin</t>
    </rPh>
    <phoneticPr fontId="1" type="noConversion"/>
  </si>
  <si>
    <t>晚餐刷卡</t>
    <rPh sb="0" eb="1">
      <t>wan can</t>
    </rPh>
    <rPh sb="2" eb="3">
      <t>shau ka</t>
    </rPh>
    <phoneticPr fontId="1" type="noConversion"/>
  </si>
  <si>
    <t>晚餐日元现金支付</t>
    <rPh sb="0" eb="1">
      <t>wan can</t>
    </rPh>
    <rPh sb="2" eb="3">
      <t>ri yuan</t>
    </rPh>
    <rPh sb="4" eb="5">
      <t>xian jin</t>
    </rPh>
    <rPh sb="6" eb="7">
      <t>zhi fu</t>
    </rPh>
    <phoneticPr fontId="1" type="noConversion"/>
  </si>
  <si>
    <t>送机车辆*2</t>
    <rPh sb="0" eb="1">
      <t>song ji</t>
    </rPh>
    <rPh sb="2" eb="3">
      <t>che laing</t>
    </rPh>
    <phoneticPr fontId="1" type="noConversion"/>
  </si>
  <si>
    <t>客户报销</t>
    <rPh sb="0" eb="1">
      <t>ke hu</t>
    </rPh>
    <rPh sb="2" eb="3">
      <t>bao xiao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</si>
</sst>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8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6" fillId="0" borderId="9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8" xfId="1" applyFont="1" applyBorder="1" applyAlignment="1">
      <alignment horizontal="right" vertical="center"/>
    </xf>
    <xf numFmtId="0" fontId="16" fillId="0" borderId="11" xfId="1" applyFont="1" applyBorder="1">
      <alignment vertical="center"/>
    </xf>
    <xf numFmtId="0" fontId="16" fillId="0" borderId="0" xfId="1" applyFont="1" applyBorder="1">
      <alignment vertical="center"/>
    </xf>
    <xf numFmtId="0" fontId="16" fillId="0" borderId="0" xfId="1" applyFont="1" applyBorder="1" applyAlignment="1">
      <alignment horizontal="right" vertical="center"/>
    </xf>
    <xf numFmtId="0" fontId="16" fillId="0" borderId="0" xfId="1" applyFont="1" applyFill="1" applyBorder="1">
      <alignment vertical="center"/>
    </xf>
    <xf numFmtId="0" fontId="16" fillId="0" borderId="13" xfId="1" applyFont="1" applyBorder="1">
      <alignment vertical="center"/>
    </xf>
    <xf numFmtId="0" fontId="16" fillId="0" borderId="14" xfId="1" applyFont="1" applyBorder="1">
      <alignment vertical="center"/>
    </xf>
    <xf numFmtId="0" fontId="16" fillId="0" borderId="14" xfId="1" applyFont="1" applyBorder="1" applyAlignment="1">
      <alignment horizontal="right" vertical="center"/>
    </xf>
    <xf numFmtId="0" fontId="16" fillId="7" borderId="14" xfId="1" applyFont="1" applyFill="1" applyBorder="1" applyAlignment="1">
      <alignment horizontal="center" vertical="center"/>
    </xf>
    <xf numFmtId="0" fontId="16" fillId="0" borderId="14" xfId="1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179" fontId="16" fillId="2" borderId="1" xfId="1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vertical="center" wrapText="1"/>
    </xf>
    <xf numFmtId="178" fontId="17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vertical="center"/>
    </xf>
    <xf numFmtId="0" fontId="16" fillId="0" borderId="0" xfId="1" applyFont="1">
      <alignment vertical="center"/>
    </xf>
    <xf numFmtId="40" fontId="0" fillId="0" borderId="1" xfId="0" applyNumberFormat="1" applyBorder="1" applyAlignment="1">
      <alignment horizontal="right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7" borderId="14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0" fontId="13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6" fillId="7" borderId="8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6" fillId="7" borderId="0" xfId="1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0" fontId="16" fillId="7" borderId="14" xfId="1" applyFont="1" applyFill="1" applyBorder="1" applyAlignment="1">
      <alignment horizontal="center" vertical="center"/>
    </xf>
    <xf numFmtId="0" fontId="16" fillId="7" borderId="15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179" fontId="16" fillId="2" borderId="1" xfId="1" applyNumberFormat="1" applyFont="1" applyFill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178" fontId="17" fillId="0" borderId="5" xfId="1" applyNumberFormat="1" applyFont="1" applyBorder="1" applyAlignment="1">
      <alignment horizontal="center" vertical="center"/>
    </xf>
    <xf numFmtId="178" fontId="17" fillId="0" borderId="7" xfId="1" applyNumberFormat="1" applyFont="1" applyBorder="1" applyAlignment="1">
      <alignment horizontal="center" vertical="center"/>
    </xf>
    <xf numFmtId="179" fontId="16" fillId="2" borderId="5" xfId="1" applyNumberFormat="1" applyFont="1" applyFill="1" applyBorder="1" applyAlignment="1">
      <alignment horizontal="center" vertical="center"/>
    </xf>
    <xf numFmtId="179" fontId="16" fillId="2" borderId="7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645679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658379</xdr:colOff>
      <xdr:row>2</xdr:row>
      <xdr:rowOff>219075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M61"/>
  <sheetViews>
    <sheetView tabSelected="1" view="pageBreakPreview" topLeftCell="A7" zoomScale="110" zoomScaleNormal="110" zoomScaleSheetLayoutView="80" zoomScalePageLayoutView="110" workbookViewId="0">
      <selection activeCell="J21" sqref="J21:J22"/>
    </sheetView>
  </sheetViews>
  <sheetFormatPr baseColWidth="10" defaultColWidth="8.83203125" defaultRowHeight="21" customHeight="1" x14ac:dyDescent="0.2"/>
  <cols>
    <col min="1" max="1" width="9" style="1" customWidth="1"/>
    <col min="2" max="2" width="16.6640625" bestFit="1" customWidth="1"/>
    <col min="3" max="3" width="13.1640625" style="29" bestFit="1" customWidth="1"/>
    <col min="5" max="5" width="17.33203125" customWidth="1"/>
    <col min="6" max="7" width="13.1640625" bestFit="1" customWidth="1"/>
    <col min="9" max="9" width="13.1640625" bestFit="1" customWidth="1"/>
    <col min="10" max="10" width="28.6640625" customWidth="1"/>
    <col min="11" max="11" width="39.5" customWidth="1"/>
  </cols>
  <sheetData>
    <row r="2" spans="1:13" ht="21" customHeight="1" x14ac:dyDescent="0.2">
      <c r="C2" s="125" t="s">
        <v>63</v>
      </c>
      <c r="D2" s="125"/>
      <c r="E2" s="125"/>
      <c r="F2" s="125"/>
      <c r="G2" s="125"/>
      <c r="H2" s="125"/>
      <c r="I2" s="125"/>
      <c r="J2" s="37"/>
      <c r="K2" s="37"/>
      <c r="L2" s="37"/>
      <c r="M2" s="37"/>
    </row>
    <row r="4" spans="1:13" ht="21" customHeight="1" x14ac:dyDescent="0.2">
      <c r="I4" s="109" t="s">
        <v>64</v>
      </c>
      <c r="J4" s="109"/>
      <c r="K4" s="109" t="s">
        <v>96</v>
      </c>
    </row>
    <row r="5" spans="1:13" ht="21" customHeight="1" x14ac:dyDescent="0.2">
      <c r="I5" s="110"/>
      <c r="J5" s="110"/>
      <c r="K5" s="110"/>
    </row>
    <row r="6" spans="1:13" ht="21" customHeight="1" x14ac:dyDescent="0.2">
      <c r="A6" s="128" t="s">
        <v>65</v>
      </c>
      <c r="B6" s="114" t="s">
        <v>66</v>
      </c>
      <c r="C6" s="126" t="s">
        <v>67</v>
      </c>
      <c r="D6" s="126"/>
      <c r="E6" s="126"/>
      <c r="F6" s="127" t="s">
        <v>97</v>
      </c>
      <c r="G6" s="127"/>
      <c r="H6" s="127"/>
      <c r="I6" s="127"/>
      <c r="J6" s="127"/>
      <c r="K6" s="114" t="s">
        <v>3</v>
      </c>
    </row>
    <row r="7" spans="1:13" ht="21" customHeight="1" x14ac:dyDescent="0.2">
      <c r="A7" s="128"/>
      <c r="B7" s="114"/>
      <c r="C7" s="28" t="s">
        <v>5</v>
      </c>
      <c r="D7" s="3" t="s">
        <v>68</v>
      </c>
      <c r="E7" s="65" t="s">
        <v>69</v>
      </c>
      <c r="F7" s="66" t="s">
        <v>8</v>
      </c>
      <c r="G7" s="93" t="s">
        <v>8</v>
      </c>
      <c r="H7" s="66" t="s">
        <v>9</v>
      </c>
      <c r="I7" s="66" t="s">
        <v>4</v>
      </c>
      <c r="J7" s="66" t="s">
        <v>38</v>
      </c>
      <c r="K7" s="114"/>
    </row>
    <row r="8" spans="1:13" ht="21" customHeight="1" x14ac:dyDescent="0.2">
      <c r="A8" s="121">
        <v>1</v>
      </c>
      <c r="B8" s="122" t="s">
        <v>70</v>
      </c>
      <c r="C8" s="95">
        <v>0</v>
      </c>
      <c r="D8" s="96"/>
      <c r="E8" s="95">
        <f>C8*D8</f>
        <v>0</v>
      </c>
      <c r="F8" s="62">
        <v>0</v>
      </c>
      <c r="G8" s="90">
        <v>0</v>
      </c>
      <c r="H8" s="62">
        <v>0</v>
      </c>
      <c r="I8" s="62">
        <f>F8+H8</f>
        <v>0</v>
      </c>
      <c r="J8" s="2"/>
      <c r="K8" s="103" t="s">
        <v>52</v>
      </c>
    </row>
    <row r="9" spans="1:13" ht="21" customHeight="1" x14ac:dyDescent="0.2">
      <c r="A9" s="121"/>
      <c r="B9" s="122"/>
      <c r="C9" s="95"/>
      <c r="D9" s="96"/>
      <c r="E9" s="95"/>
      <c r="F9" s="62">
        <v>0</v>
      </c>
      <c r="G9" s="90">
        <v>0</v>
      </c>
      <c r="H9" s="62">
        <v>0</v>
      </c>
      <c r="I9" s="84">
        <f t="shared" ref="I9:I12" si="0">F9+H9</f>
        <v>0</v>
      </c>
      <c r="J9" s="2"/>
      <c r="K9" s="104"/>
    </row>
    <row r="10" spans="1:13" ht="21" customHeight="1" x14ac:dyDescent="0.2">
      <c r="A10" s="121"/>
      <c r="B10" s="122"/>
      <c r="C10" s="95"/>
      <c r="D10" s="96"/>
      <c r="E10" s="95"/>
      <c r="F10" s="62">
        <v>0</v>
      </c>
      <c r="G10" s="90">
        <v>0</v>
      </c>
      <c r="H10" s="62">
        <v>0</v>
      </c>
      <c r="I10" s="84">
        <f t="shared" si="0"/>
        <v>0</v>
      </c>
      <c r="J10" s="2"/>
      <c r="K10" s="104"/>
    </row>
    <row r="11" spans="1:13" ht="21" customHeight="1" x14ac:dyDescent="0.2">
      <c r="A11" s="121"/>
      <c r="B11" s="122"/>
      <c r="C11" s="95"/>
      <c r="D11" s="96"/>
      <c r="E11" s="95"/>
      <c r="F11" s="62">
        <v>0</v>
      </c>
      <c r="G11" s="90">
        <v>0</v>
      </c>
      <c r="H11" s="62">
        <v>0</v>
      </c>
      <c r="I11" s="84">
        <f t="shared" si="0"/>
        <v>0</v>
      </c>
      <c r="J11" s="2"/>
      <c r="K11" s="104"/>
    </row>
    <row r="12" spans="1:13" ht="21" customHeight="1" x14ac:dyDescent="0.2">
      <c r="A12" s="121"/>
      <c r="B12" s="122"/>
      <c r="C12" s="95"/>
      <c r="D12" s="96"/>
      <c r="E12" s="95"/>
      <c r="F12" s="62">
        <v>0</v>
      </c>
      <c r="G12" s="90">
        <v>0</v>
      </c>
      <c r="H12" s="62">
        <v>0</v>
      </c>
      <c r="I12" s="84">
        <f t="shared" si="0"/>
        <v>0</v>
      </c>
      <c r="J12" s="2"/>
      <c r="K12" s="104"/>
    </row>
    <row r="13" spans="1:13" s="31" customFormat="1" ht="21" customHeight="1" x14ac:dyDescent="0.2">
      <c r="A13" s="34"/>
      <c r="B13" s="30" t="s">
        <v>71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>SUM(G8:G12)</f>
        <v>0</v>
      </c>
      <c r="H13" s="36">
        <f t="shared" ref="H13" si="1">SUM(H8:H12)</f>
        <v>0</v>
      </c>
      <c r="I13" s="36">
        <f>SUM(I8:I12)</f>
        <v>0</v>
      </c>
      <c r="J13" s="35"/>
      <c r="K13" s="105"/>
    </row>
    <row r="14" spans="1:13" ht="21" customHeight="1" x14ac:dyDescent="0.2">
      <c r="A14" s="97">
        <v>2</v>
      </c>
      <c r="B14" s="99" t="s">
        <v>39</v>
      </c>
      <c r="C14" s="101">
        <v>0</v>
      </c>
      <c r="D14" s="97"/>
      <c r="E14" s="101">
        <f t="shared" ref="E14:E46" si="2">C14*D14</f>
        <v>0</v>
      </c>
      <c r="F14" s="62">
        <v>0</v>
      </c>
      <c r="G14" s="90">
        <v>0</v>
      </c>
      <c r="H14" s="62">
        <v>0</v>
      </c>
      <c r="I14" s="62">
        <f>F14+H14</f>
        <v>0</v>
      </c>
      <c r="J14" s="2"/>
      <c r="K14" s="103" t="s">
        <v>72</v>
      </c>
    </row>
    <row r="15" spans="1:13" ht="21" customHeight="1" x14ac:dyDescent="0.2">
      <c r="A15" s="98"/>
      <c r="B15" s="100"/>
      <c r="C15" s="102"/>
      <c r="D15" s="98"/>
      <c r="E15" s="102"/>
      <c r="F15" s="62">
        <v>0</v>
      </c>
      <c r="G15" s="90">
        <v>0</v>
      </c>
      <c r="H15" s="62">
        <v>0</v>
      </c>
      <c r="I15" s="84">
        <f>F15+H15</f>
        <v>0</v>
      </c>
      <c r="J15" s="2"/>
      <c r="K15" s="104"/>
    </row>
    <row r="16" spans="1:13" s="31" customFormat="1" ht="21" customHeight="1" x14ac:dyDescent="0.2">
      <c r="A16" s="34"/>
      <c r="B16" s="30" t="s">
        <v>40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6">
        <f>SUM(I14:I15)</f>
        <v>0</v>
      </c>
      <c r="J16" s="35"/>
      <c r="K16" s="105"/>
    </row>
    <row r="17" spans="1:11" ht="21" customHeight="1" x14ac:dyDescent="0.2">
      <c r="A17" s="121">
        <v>3</v>
      </c>
      <c r="B17" s="122" t="s">
        <v>73</v>
      </c>
      <c r="C17" s="95">
        <v>30000</v>
      </c>
      <c r="D17" s="96">
        <v>1</v>
      </c>
      <c r="E17" s="95">
        <f t="shared" si="2"/>
        <v>30000</v>
      </c>
      <c r="F17" s="84">
        <v>22000</v>
      </c>
      <c r="G17" s="90">
        <f>F17*0.062541</f>
        <v>1375.902</v>
      </c>
      <c r="H17" s="62">
        <v>0</v>
      </c>
      <c r="I17" s="62">
        <f>G17</f>
        <v>1375.902</v>
      </c>
      <c r="J17" s="2" t="s">
        <v>100</v>
      </c>
      <c r="K17" s="106" t="s">
        <v>49</v>
      </c>
    </row>
    <row r="18" spans="1:11" ht="21" customHeight="1" x14ac:dyDescent="0.2">
      <c r="A18" s="121"/>
      <c r="B18" s="122"/>
      <c r="C18" s="95"/>
      <c r="D18" s="96"/>
      <c r="E18" s="95"/>
      <c r="F18" s="84">
        <v>79299</v>
      </c>
      <c r="G18" s="90">
        <f t="shared" ref="G18:G21" si="3">F18*0.062541</f>
        <v>4959.4387589999997</v>
      </c>
      <c r="H18" s="62">
        <v>0</v>
      </c>
      <c r="I18" s="90">
        <f t="shared" ref="I18:I22" si="4">G18</f>
        <v>4959.4387589999997</v>
      </c>
      <c r="J18" s="2" t="s">
        <v>101</v>
      </c>
      <c r="K18" s="107"/>
    </row>
    <row r="19" spans="1:11" ht="21" customHeight="1" x14ac:dyDescent="0.2">
      <c r="A19" s="121"/>
      <c r="B19" s="122"/>
      <c r="C19" s="95"/>
      <c r="D19" s="96"/>
      <c r="E19" s="95"/>
      <c r="F19" s="84">
        <v>294624</v>
      </c>
      <c r="G19" s="90">
        <f t="shared" si="3"/>
        <v>18426.079583999999</v>
      </c>
      <c r="H19" s="62">
        <v>0</v>
      </c>
      <c r="I19" s="90">
        <f t="shared" si="4"/>
        <v>18426.079583999999</v>
      </c>
      <c r="J19" s="2" t="s">
        <v>102</v>
      </c>
      <c r="K19" s="107"/>
    </row>
    <row r="20" spans="1:11" ht="21" customHeight="1" x14ac:dyDescent="0.2">
      <c r="A20" s="121"/>
      <c r="B20" s="122"/>
      <c r="C20" s="95"/>
      <c r="D20" s="96"/>
      <c r="E20" s="95"/>
      <c r="F20" s="84">
        <v>48000</v>
      </c>
      <c r="G20" s="90">
        <f t="shared" si="3"/>
        <v>3001.9679999999998</v>
      </c>
      <c r="H20" s="62">
        <v>0</v>
      </c>
      <c r="I20" s="90">
        <f t="shared" si="4"/>
        <v>3001.9679999999998</v>
      </c>
      <c r="J20" s="2" t="s">
        <v>103</v>
      </c>
      <c r="K20" s="107"/>
    </row>
    <row r="21" spans="1:11" ht="21" customHeight="1" x14ac:dyDescent="0.2">
      <c r="A21" s="121"/>
      <c r="B21" s="122"/>
      <c r="C21" s="95"/>
      <c r="D21" s="96"/>
      <c r="E21" s="95"/>
      <c r="F21" s="84">
        <v>9813</v>
      </c>
      <c r="G21" s="90">
        <f t="shared" si="3"/>
        <v>613.714833</v>
      </c>
      <c r="H21" s="62">
        <v>0</v>
      </c>
      <c r="I21" s="90">
        <f t="shared" si="4"/>
        <v>613.714833</v>
      </c>
      <c r="J21" s="115" t="s">
        <v>104</v>
      </c>
      <c r="K21" s="107"/>
    </row>
    <row r="22" spans="1:11" ht="21" customHeight="1" x14ac:dyDescent="0.2">
      <c r="A22" s="121"/>
      <c r="B22" s="122"/>
      <c r="C22" s="95"/>
      <c r="D22" s="96"/>
      <c r="E22" s="95"/>
      <c r="F22" s="84">
        <v>41417</v>
      </c>
      <c r="G22" s="90">
        <f>F22*0.062541</f>
        <v>2590.260597</v>
      </c>
      <c r="H22" s="62">
        <v>0</v>
      </c>
      <c r="I22" s="90">
        <f t="shared" si="4"/>
        <v>2590.260597</v>
      </c>
      <c r="J22" s="116"/>
      <c r="K22" s="107"/>
    </row>
    <row r="23" spans="1:11" s="31" customFormat="1" ht="21" customHeight="1" x14ac:dyDescent="0.2">
      <c r="A23" s="34"/>
      <c r="B23" s="30" t="s">
        <v>41</v>
      </c>
      <c r="C23" s="36">
        <f>SUM(C17)</f>
        <v>30000</v>
      </c>
      <c r="D23" s="36">
        <f t="shared" ref="D23:E23" si="5">SUM(D17)</f>
        <v>1</v>
      </c>
      <c r="E23" s="36">
        <f t="shared" si="5"/>
        <v>30000</v>
      </c>
      <c r="F23" s="36">
        <f>SUM(F17:F22)</f>
        <v>495153</v>
      </c>
      <c r="G23" s="36">
        <f>SUM(G17:G22)</f>
        <v>30967.363772999997</v>
      </c>
      <c r="H23" s="36">
        <f t="shared" ref="H23" si="6">SUM(H17:H22)</f>
        <v>0</v>
      </c>
      <c r="I23" s="36">
        <f>SUM(I17:I22)</f>
        <v>30967.363772999997</v>
      </c>
      <c r="J23" s="35"/>
      <c r="K23" s="108"/>
    </row>
    <row r="24" spans="1:11" ht="21" customHeight="1" x14ac:dyDescent="0.2">
      <c r="A24" s="121">
        <v>4</v>
      </c>
      <c r="B24" s="122" t="s">
        <v>1</v>
      </c>
      <c r="C24" s="95">
        <v>0</v>
      </c>
      <c r="D24" s="96"/>
      <c r="E24" s="95">
        <f t="shared" si="2"/>
        <v>0</v>
      </c>
      <c r="F24" s="62">
        <v>0</v>
      </c>
      <c r="G24" s="90">
        <v>0</v>
      </c>
      <c r="H24" s="62">
        <v>0</v>
      </c>
      <c r="I24" s="62">
        <f>F24+H24</f>
        <v>0</v>
      </c>
      <c r="J24" s="2"/>
      <c r="K24" s="106" t="s">
        <v>74</v>
      </c>
    </row>
    <row r="25" spans="1:11" ht="21" customHeight="1" x14ac:dyDescent="0.2">
      <c r="A25" s="121"/>
      <c r="B25" s="122"/>
      <c r="C25" s="95"/>
      <c r="D25" s="96"/>
      <c r="E25" s="95"/>
      <c r="F25" s="62">
        <v>0</v>
      </c>
      <c r="G25" s="90">
        <v>0</v>
      </c>
      <c r="H25" s="62">
        <v>0</v>
      </c>
      <c r="I25" s="62">
        <f>F25+H25</f>
        <v>0</v>
      </c>
      <c r="J25" s="2"/>
      <c r="K25" s="107"/>
    </row>
    <row r="26" spans="1:11" s="31" customFormat="1" ht="21" customHeight="1" x14ac:dyDescent="0.2">
      <c r="A26" s="34"/>
      <c r="B26" s="30" t="s">
        <v>42</v>
      </c>
      <c r="C26" s="36">
        <f>SUM(C24)</f>
        <v>0</v>
      </c>
      <c r="D26" s="36">
        <f t="shared" ref="D26:E26" si="7">SUM(D24)</f>
        <v>0</v>
      </c>
      <c r="E26" s="36">
        <f t="shared" si="7"/>
        <v>0</v>
      </c>
      <c r="F26" s="36">
        <f>SUM(F24:F25)</f>
        <v>0</v>
      </c>
      <c r="G26" s="36">
        <f>SUM(G24:G25)</f>
        <v>0</v>
      </c>
      <c r="H26" s="36">
        <f t="shared" ref="H26" si="8">SUM(H24:H25)</f>
        <v>0</v>
      </c>
      <c r="I26" s="36">
        <f>SUM(I24:I25)</f>
        <v>0</v>
      </c>
      <c r="J26" s="35"/>
      <c r="K26" s="108"/>
    </row>
    <row r="27" spans="1:11" ht="21" customHeight="1" x14ac:dyDescent="0.2">
      <c r="A27" s="85">
        <v>5</v>
      </c>
      <c r="B27" s="86" t="s">
        <v>75</v>
      </c>
      <c r="C27" s="87">
        <v>0</v>
      </c>
      <c r="D27" s="85"/>
      <c r="E27" s="94">
        <f t="shared" si="2"/>
        <v>0</v>
      </c>
      <c r="F27" s="62">
        <v>0</v>
      </c>
      <c r="G27" s="90">
        <v>0</v>
      </c>
      <c r="H27" s="62">
        <v>0</v>
      </c>
      <c r="I27" s="62">
        <f>F27+H27</f>
        <v>0</v>
      </c>
      <c r="J27" s="2"/>
      <c r="K27" s="103" t="s">
        <v>76</v>
      </c>
    </row>
    <row r="28" spans="1:11" s="31" customFormat="1" ht="21" customHeight="1" x14ac:dyDescent="0.2">
      <c r="A28" s="34"/>
      <c r="B28" s="30" t="s">
        <v>46</v>
      </c>
      <c r="C28" s="36">
        <f>SUM(C27)</f>
        <v>0</v>
      </c>
      <c r="D28" s="36">
        <f>SUM(D27)</f>
        <v>0</v>
      </c>
      <c r="E28" s="36">
        <f>SUM(E27)</f>
        <v>0</v>
      </c>
      <c r="F28" s="36">
        <f>SUM(F27:F27)</f>
        <v>0</v>
      </c>
      <c r="G28" s="36">
        <f>SUM(G27:G27)</f>
        <v>0</v>
      </c>
      <c r="H28" s="36">
        <f>SUM(H27:H27)</f>
        <v>0</v>
      </c>
      <c r="I28" s="36">
        <f>SUM(I27:I27)</f>
        <v>0</v>
      </c>
      <c r="J28" s="35"/>
      <c r="K28" s="105"/>
    </row>
    <row r="29" spans="1:11" ht="21" customHeight="1" x14ac:dyDescent="0.2">
      <c r="A29" s="121">
        <v>6</v>
      </c>
      <c r="B29" s="122" t="s">
        <v>43</v>
      </c>
      <c r="C29" s="95">
        <v>0</v>
      </c>
      <c r="D29" s="96"/>
      <c r="E29" s="95">
        <f t="shared" si="2"/>
        <v>0</v>
      </c>
      <c r="F29" s="62">
        <v>0</v>
      </c>
      <c r="G29" s="90">
        <v>0</v>
      </c>
      <c r="H29" s="62">
        <v>0</v>
      </c>
      <c r="I29" s="62">
        <f>F29+H29</f>
        <v>0</v>
      </c>
      <c r="J29" s="2"/>
      <c r="K29" s="103" t="s">
        <v>77</v>
      </c>
    </row>
    <row r="30" spans="1:11" ht="21" customHeight="1" x14ac:dyDescent="0.2">
      <c r="A30" s="121"/>
      <c r="B30" s="122"/>
      <c r="C30" s="95"/>
      <c r="D30" s="96"/>
      <c r="E30" s="95"/>
      <c r="F30" s="62">
        <v>0</v>
      </c>
      <c r="G30" s="90">
        <v>0</v>
      </c>
      <c r="H30" s="62">
        <v>0</v>
      </c>
      <c r="I30" s="84">
        <f t="shared" ref="I30:I32" si="9">F30+H30</f>
        <v>0</v>
      </c>
      <c r="J30" s="2"/>
      <c r="K30" s="107"/>
    </row>
    <row r="31" spans="1:11" ht="21" customHeight="1" x14ac:dyDescent="0.2">
      <c r="A31" s="121"/>
      <c r="B31" s="122"/>
      <c r="C31" s="95"/>
      <c r="D31" s="96"/>
      <c r="E31" s="95"/>
      <c r="F31" s="62">
        <v>0</v>
      </c>
      <c r="G31" s="90">
        <v>0</v>
      </c>
      <c r="H31" s="62">
        <v>0</v>
      </c>
      <c r="I31" s="84">
        <f t="shared" si="9"/>
        <v>0</v>
      </c>
      <c r="J31" s="2"/>
      <c r="K31" s="107"/>
    </row>
    <row r="32" spans="1:11" ht="21" customHeight="1" x14ac:dyDescent="0.2">
      <c r="A32" s="121"/>
      <c r="B32" s="122"/>
      <c r="C32" s="95"/>
      <c r="D32" s="96"/>
      <c r="E32" s="95"/>
      <c r="F32" s="62">
        <v>0</v>
      </c>
      <c r="G32" s="90">
        <v>0</v>
      </c>
      <c r="H32" s="62">
        <v>0</v>
      </c>
      <c r="I32" s="84">
        <f t="shared" si="9"/>
        <v>0</v>
      </c>
      <c r="J32" s="2"/>
      <c r="K32" s="107"/>
    </row>
    <row r="33" spans="1:11" s="31" customFormat="1" ht="21" customHeight="1" x14ac:dyDescent="0.2">
      <c r="A33" s="34"/>
      <c r="B33" s="30" t="s">
        <v>78</v>
      </c>
      <c r="C33" s="36">
        <f>SUM(C29)</f>
        <v>0</v>
      </c>
      <c r="D33" s="36">
        <f t="shared" ref="D33:E33" si="10">SUM(D29)</f>
        <v>0</v>
      </c>
      <c r="E33" s="36">
        <f t="shared" si="10"/>
        <v>0</v>
      </c>
      <c r="F33" s="36">
        <f>SUM(F29:F32)</f>
        <v>0</v>
      </c>
      <c r="G33" s="36">
        <f>SUM(G29:G32)</f>
        <v>0</v>
      </c>
      <c r="H33" s="36">
        <f t="shared" ref="H33" si="11">SUM(H29:H32)</f>
        <v>0</v>
      </c>
      <c r="I33" s="36">
        <f>SUM(I29:I32)</f>
        <v>0</v>
      </c>
      <c r="J33" s="35"/>
      <c r="K33" s="108"/>
    </row>
    <row r="34" spans="1:11" ht="21" customHeight="1" x14ac:dyDescent="0.2">
      <c r="A34" s="121">
        <v>7</v>
      </c>
      <c r="B34" s="122" t="s">
        <v>79</v>
      </c>
      <c r="C34" s="95">
        <v>0</v>
      </c>
      <c r="D34" s="96"/>
      <c r="E34" s="95">
        <f t="shared" si="2"/>
        <v>0</v>
      </c>
      <c r="F34" s="62">
        <v>0</v>
      </c>
      <c r="G34" s="90">
        <v>0</v>
      </c>
      <c r="H34" s="62">
        <v>0</v>
      </c>
      <c r="I34" s="62">
        <f>F34+H34</f>
        <v>0</v>
      </c>
      <c r="J34" s="2"/>
      <c r="K34" s="111"/>
    </row>
    <row r="35" spans="1:11" ht="21" customHeight="1" x14ac:dyDescent="0.2">
      <c r="A35" s="121"/>
      <c r="B35" s="122"/>
      <c r="C35" s="95"/>
      <c r="D35" s="96"/>
      <c r="E35" s="95"/>
      <c r="F35" s="62">
        <v>0</v>
      </c>
      <c r="G35" s="90">
        <v>0</v>
      </c>
      <c r="H35" s="62">
        <v>0</v>
      </c>
      <c r="I35" s="84">
        <f t="shared" ref="I35:I37" si="12">F35+H35</f>
        <v>0</v>
      </c>
      <c r="J35" s="2"/>
      <c r="K35" s="112"/>
    </row>
    <row r="36" spans="1:11" ht="21" customHeight="1" x14ac:dyDescent="0.2">
      <c r="A36" s="121"/>
      <c r="B36" s="122"/>
      <c r="C36" s="95"/>
      <c r="D36" s="96"/>
      <c r="E36" s="95"/>
      <c r="F36" s="62">
        <v>0</v>
      </c>
      <c r="G36" s="90">
        <v>0</v>
      </c>
      <c r="H36" s="62">
        <v>0</v>
      </c>
      <c r="I36" s="84">
        <f t="shared" si="12"/>
        <v>0</v>
      </c>
      <c r="J36" s="2"/>
      <c r="K36" s="112"/>
    </row>
    <row r="37" spans="1:11" ht="21" customHeight="1" x14ac:dyDescent="0.2">
      <c r="A37" s="121"/>
      <c r="B37" s="122"/>
      <c r="C37" s="95"/>
      <c r="D37" s="96"/>
      <c r="E37" s="95"/>
      <c r="F37" s="62">
        <v>0</v>
      </c>
      <c r="G37" s="90">
        <v>0</v>
      </c>
      <c r="H37" s="62">
        <v>0</v>
      </c>
      <c r="I37" s="84">
        <f t="shared" si="12"/>
        <v>0</v>
      </c>
      <c r="J37" s="2"/>
      <c r="K37" s="112"/>
    </row>
    <row r="38" spans="1:11" s="31" customFormat="1" ht="21" customHeight="1" x14ac:dyDescent="0.2">
      <c r="A38" s="34"/>
      <c r="B38" s="30" t="s">
        <v>47</v>
      </c>
      <c r="C38" s="36">
        <f>SUM(C34)</f>
        <v>0</v>
      </c>
      <c r="D38" s="36">
        <f t="shared" ref="D38:E38" si="13">SUM(D34)</f>
        <v>0</v>
      </c>
      <c r="E38" s="36">
        <f t="shared" si="13"/>
        <v>0</v>
      </c>
      <c r="F38" s="36">
        <f>SUM(F34:F37)</f>
        <v>0</v>
      </c>
      <c r="G38" s="36">
        <f>SUM(G34:G37)</f>
        <v>0</v>
      </c>
      <c r="H38" s="36">
        <f t="shared" ref="H38:I38" si="14">SUM(H34:H37)</f>
        <v>0</v>
      </c>
      <c r="I38" s="36">
        <f t="shared" si="14"/>
        <v>0</v>
      </c>
      <c r="J38" s="35"/>
      <c r="K38" s="113"/>
    </row>
    <row r="39" spans="1:11" ht="21" customHeight="1" x14ac:dyDescent="0.2">
      <c r="A39" s="121">
        <v>8</v>
      </c>
      <c r="B39" s="122" t="s">
        <v>0</v>
      </c>
      <c r="C39" s="95">
        <v>0</v>
      </c>
      <c r="D39" s="96"/>
      <c r="E39" s="95">
        <f t="shared" si="2"/>
        <v>0</v>
      </c>
      <c r="F39" s="62">
        <v>0</v>
      </c>
      <c r="G39" s="90">
        <v>0</v>
      </c>
      <c r="H39" s="62">
        <v>0</v>
      </c>
      <c r="I39" s="62">
        <f>F39+H39</f>
        <v>0</v>
      </c>
      <c r="J39" s="2"/>
      <c r="K39" s="106" t="s">
        <v>80</v>
      </c>
    </row>
    <row r="40" spans="1:11" ht="21" customHeight="1" x14ac:dyDescent="0.2">
      <c r="A40" s="121"/>
      <c r="B40" s="122"/>
      <c r="C40" s="95"/>
      <c r="D40" s="96"/>
      <c r="E40" s="95"/>
      <c r="F40" s="62">
        <v>0</v>
      </c>
      <c r="G40" s="90">
        <v>0</v>
      </c>
      <c r="H40" s="62">
        <v>0</v>
      </c>
      <c r="I40" s="84">
        <f>F40+H40</f>
        <v>0</v>
      </c>
      <c r="J40" s="2"/>
      <c r="K40" s="107"/>
    </row>
    <row r="41" spans="1:11" s="31" customFormat="1" ht="21" customHeight="1" x14ac:dyDescent="0.2">
      <c r="A41" s="34"/>
      <c r="B41" s="30" t="s">
        <v>44</v>
      </c>
      <c r="C41" s="36">
        <f>SUM(C39)</f>
        <v>0</v>
      </c>
      <c r="D41" s="36">
        <f t="shared" ref="D41:E41" si="15">SUM(D39)</f>
        <v>0</v>
      </c>
      <c r="E41" s="36">
        <f t="shared" si="15"/>
        <v>0</v>
      </c>
      <c r="F41" s="36">
        <f>SUM(F39:F40)</f>
        <v>0</v>
      </c>
      <c r="G41" s="36">
        <f>SUM(G39:G40)</f>
        <v>0</v>
      </c>
      <c r="H41" s="36">
        <f t="shared" ref="H41:I41" si="16">SUM(H39:H40)</f>
        <v>0</v>
      </c>
      <c r="I41" s="36">
        <f t="shared" si="16"/>
        <v>0</v>
      </c>
      <c r="J41" s="35"/>
      <c r="K41" s="108"/>
    </row>
    <row r="42" spans="1:11" ht="21" customHeight="1" x14ac:dyDescent="0.2">
      <c r="A42" s="121">
        <v>9</v>
      </c>
      <c r="B42" s="122" t="s">
        <v>45</v>
      </c>
      <c r="C42" s="95">
        <v>0</v>
      </c>
      <c r="D42" s="96"/>
      <c r="E42" s="95">
        <f t="shared" si="2"/>
        <v>0</v>
      </c>
      <c r="F42" s="62">
        <v>0</v>
      </c>
      <c r="G42" s="90">
        <v>0</v>
      </c>
      <c r="H42" s="62">
        <v>0</v>
      </c>
      <c r="I42" s="62">
        <f>F42+H42</f>
        <v>0</v>
      </c>
      <c r="J42" s="2"/>
      <c r="K42" s="103" t="s">
        <v>50</v>
      </c>
    </row>
    <row r="43" spans="1:11" ht="21" customHeight="1" x14ac:dyDescent="0.2">
      <c r="A43" s="121"/>
      <c r="B43" s="122"/>
      <c r="C43" s="95"/>
      <c r="D43" s="96"/>
      <c r="E43" s="95"/>
      <c r="F43" s="62">
        <v>0</v>
      </c>
      <c r="G43" s="90">
        <v>0</v>
      </c>
      <c r="H43" s="62">
        <v>0</v>
      </c>
      <c r="I43" s="84">
        <f t="shared" ref="I43:I44" si="17">F43+H43</f>
        <v>0</v>
      </c>
      <c r="J43" s="2"/>
      <c r="K43" s="104"/>
    </row>
    <row r="44" spans="1:11" ht="21" customHeight="1" x14ac:dyDescent="0.2">
      <c r="A44" s="121"/>
      <c r="B44" s="122"/>
      <c r="C44" s="95"/>
      <c r="D44" s="96"/>
      <c r="E44" s="95"/>
      <c r="F44" s="62">
        <v>0</v>
      </c>
      <c r="G44" s="90">
        <v>0</v>
      </c>
      <c r="H44" s="62">
        <v>0</v>
      </c>
      <c r="I44" s="84">
        <f t="shared" si="17"/>
        <v>0</v>
      </c>
      <c r="J44" s="2"/>
      <c r="K44" s="104"/>
    </row>
    <row r="45" spans="1:11" s="31" customFormat="1" ht="21" customHeight="1" x14ac:dyDescent="0.2">
      <c r="A45" s="34"/>
      <c r="B45" s="30" t="s">
        <v>81</v>
      </c>
      <c r="C45" s="36">
        <f>SUM(C42)</f>
        <v>0</v>
      </c>
      <c r="D45" s="36">
        <f t="shared" ref="D45:E45" si="18">SUM(D42)</f>
        <v>0</v>
      </c>
      <c r="E45" s="36">
        <f t="shared" si="18"/>
        <v>0</v>
      </c>
      <c r="F45" s="36">
        <f>SUM(F42:F44)</f>
        <v>0</v>
      </c>
      <c r="G45" s="36">
        <f>SUM(G42:G44)</f>
        <v>0</v>
      </c>
      <c r="H45" s="36">
        <f t="shared" ref="H45:I45" si="19">SUM(H42:H44)</f>
        <v>0</v>
      </c>
      <c r="I45" s="36">
        <f t="shared" si="19"/>
        <v>0</v>
      </c>
      <c r="J45" s="35"/>
      <c r="K45" s="105"/>
    </row>
    <row r="46" spans="1:11" ht="21" customHeight="1" x14ac:dyDescent="0.2">
      <c r="A46" s="97">
        <v>10</v>
      </c>
      <c r="B46" s="122" t="s">
        <v>2</v>
      </c>
      <c r="C46" s="95">
        <v>0</v>
      </c>
      <c r="D46" s="96"/>
      <c r="E46" s="95">
        <f t="shared" si="2"/>
        <v>0</v>
      </c>
      <c r="F46" s="62">
        <v>0</v>
      </c>
      <c r="G46" s="90">
        <v>0</v>
      </c>
      <c r="H46" s="62">
        <v>0</v>
      </c>
      <c r="I46" s="62">
        <f>F46+H46</f>
        <v>0</v>
      </c>
      <c r="J46" s="2"/>
      <c r="K46" s="111"/>
    </row>
    <row r="47" spans="1:11" ht="21" customHeight="1" x14ac:dyDescent="0.2">
      <c r="A47" s="124"/>
      <c r="B47" s="122"/>
      <c r="C47" s="95"/>
      <c r="D47" s="96"/>
      <c r="E47" s="95"/>
      <c r="F47" s="62">
        <v>0</v>
      </c>
      <c r="G47" s="90">
        <v>0</v>
      </c>
      <c r="H47" s="62">
        <v>0</v>
      </c>
      <c r="I47" s="84">
        <f t="shared" ref="I47:I52" si="20">F47+H47</f>
        <v>0</v>
      </c>
      <c r="J47" s="2"/>
      <c r="K47" s="112"/>
    </row>
    <row r="48" spans="1:11" ht="21" customHeight="1" x14ac:dyDescent="0.2">
      <c r="A48" s="124"/>
      <c r="B48" s="122"/>
      <c r="C48" s="95"/>
      <c r="D48" s="96"/>
      <c r="E48" s="95"/>
      <c r="F48" s="62">
        <v>0</v>
      </c>
      <c r="G48" s="90">
        <v>0</v>
      </c>
      <c r="H48" s="62">
        <v>0</v>
      </c>
      <c r="I48" s="84">
        <f t="shared" si="20"/>
        <v>0</v>
      </c>
      <c r="J48" s="2"/>
      <c r="K48" s="112"/>
    </row>
    <row r="49" spans="1:11" ht="21" customHeight="1" x14ac:dyDescent="0.2">
      <c r="A49" s="124"/>
      <c r="B49" s="122"/>
      <c r="C49" s="95"/>
      <c r="D49" s="96"/>
      <c r="E49" s="95"/>
      <c r="F49" s="62">
        <v>0</v>
      </c>
      <c r="G49" s="90">
        <v>0</v>
      </c>
      <c r="H49" s="62">
        <v>0</v>
      </c>
      <c r="I49" s="84">
        <f t="shared" si="20"/>
        <v>0</v>
      </c>
      <c r="J49" s="2"/>
      <c r="K49" s="112"/>
    </row>
    <row r="50" spans="1:11" ht="21" customHeight="1" x14ac:dyDescent="0.2">
      <c r="A50" s="124"/>
      <c r="B50" s="122"/>
      <c r="C50" s="95"/>
      <c r="D50" s="96"/>
      <c r="E50" s="95"/>
      <c r="F50" s="62">
        <v>0</v>
      </c>
      <c r="G50" s="90">
        <v>0</v>
      </c>
      <c r="H50" s="62">
        <v>0</v>
      </c>
      <c r="I50" s="84">
        <f t="shared" si="20"/>
        <v>0</v>
      </c>
      <c r="J50" s="2"/>
      <c r="K50" s="112"/>
    </row>
    <row r="51" spans="1:11" ht="21" customHeight="1" x14ac:dyDescent="0.2">
      <c r="A51" s="124"/>
      <c r="B51" s="122"/>
      <c r="C51" s="95"/>
      <c r="D51" s="96"/>
      <c r="E51" s="95"/>
      <c r="F51" s="62">
        <v>0</v>
      </c>
      <c r="G51" s="90">
        <v>0</v>
      </c>
      <c r="H51" s="62">
        <v>0</v>
      </c>
      <c r="I51" s="84">
        <f t="shared" si="20"/>
        <v>0</v>
      </c>
      <c r="J51" s="2"/>
      <c r="K51" s="112"/>
    </row>
    <row r="52" spans="1:11" ht="21" customHeight="1" x14ac:dyDescent="0.2">
      <c r="A52" s="98"/>
      <c r="B52" s="122"/>
      <c r="C52" s="95"/>
      <c r="D52" s="96"/>
      <c r="E52" s="95"/>
      <c r="F52" s="62">
        <v>0</v>
      </c>
      <c r="G52" s="90">
        <v>0</v>
      </c>
      <c r="H52" s="62">
        <v>0</v>
      </c>
      <c r="I52" s="84">
        <f t="shared" si="20"/>
        <v>0</v>
      </c>
      <c r="J52" s="2"/>
      <c r="K52" s="112"/>
    </row>
    <row r="53" spans="1:11" s="31" customFormat="1" ht="21" customHeight="1" x14ac:dyDescent="0.2">
      <c r="A53" s="34"/>
      <c r="B53" s="30" t="s">
        <v>48</v>
      </c>
      <c r="C53" s="36">
        <f>SUM(C46)</f>
        <v>0</v>
      </c>
      <c r="D53" s="36">
        <f t="shared" ref="D53:E53" si="21">SUM(D46)</f>
        <v>0</v>
      </c>
      <c r="E53" s="36">
        <f t="shared" si="21"/>
        <v>0</v>
      </c>
      <c r="F53" s="36">
        <f>SUM(F46:F52)</f>
        <v>0</v>
      </c>
      <c r="G53" s="36">
        <f>SUM(G46:G52)</f>
        <v>0</v>
      </c>
      <c r="H53" s="36">
        <f t="shared" ref="H53:I53" si="22">SUM(H46:H52)</f>
        <v>0</v>
      </c>
      <c r="I53" s="36">
        <f t="shared" si="22"/>
        <v>0</v>
      </c>
      <c r="J53" s="35"/>
      <c r="K53" s="113"/>
    </row>
    <row r="54" spans="1:11" ht="21" customHeight="1" x14ac:dyDescent="0.2">
      <c r="A54" s="34"/>
      <c r="B54" s="30" t="s">
        <v>82</v>
      </c>
      <c r="C54" s="36">
        <f t="shared" ref="C54:I54" si="23">SUM(C53,C45,C41,C38,C33,C28,C26,C23,C16,C13)</f>
        <v>30000</v>
      </c>
      <c r="D54" s="36">
        <f t="shared" si="23"/>
        <v>1</v>
      </c>
      <c r="E54" s="36">
        <f t="shared" si="23"/>
        <v>30000</v>
      </c>
      <c r="F54" s="36">
        <f t="shared" si="23"/>
        <v>495153</v>
      </c>
      <c r="G54" s="36">
        <f t="shared" si="23"/>
        <v>30967.363772999997</v>
      </c>
      <c r="H54" s="36">
        <f t="shared" si="23"/>
        <v>0</v>
      </c>
      <c r="I54" s="36">
        <f t="shared" si="23"/>
        <v>30967.363772999997</v>
      </c>
      <c r="J54" s="35"/>
      <c r="K54" s="80"/>
    </row>
    <row r="58" spans="1:11" ht="21" customHeight="1" x14ac:dyDescent="0.2">
      <c r="A58" s="119" t="s">
        <v>6</v>
      </c>
      <c r="B58" s="120"/>
      <c r="C58" s="117" t="s">
        <v>83</v>
      </c>
      <c r="D58" s="117"/>
      <c r="E58" s="88" t="s">
        <v>84</v>
      </c>
      <c r="F58" s="64"/>
      <c r="G58" s="91"/>
      <c r="H58" s="117" t="s">
        <v>85</v>
      </c>
      <c r="I58" s="117"/>
      <c r="J58" s="32" t="s">
        <v>7</v>
      </c>
    </row>
    <row r="59" spans="1:11" ht="21" customHeight="1" x14ac:dyDescent="0.2">
      <c r="A59" s="123">
        <f>E54</f>
        <v>30000</v>
      </c>
      <c r="B59" s="118"/>
      <c r="C59" s="118">
        <f>I54</f>
        <v>30967.363772999997</v>
      </c>
      <c r="D59" s="118"/>
      <c r="E59" s="89">
        <f>H54+I54</f>
        <v>30967.363772999997</v>
      </c>
      <c r="F59" s="63"/>
      <c r="G59" s="92"/>
      <c r="H59" s="118">
        <f>H54</f>
        <v>0</v>
      </c>
      <c r="I59" s="118"/>
      <c r="J59" s="33">
        <f>A59-C59</f>
        <v>-967.36377299999731</v>
      </c>
    </row>
    <row r="61" spans="1:11" ht="21" customHeight="1" x14ac:dyDescent="0.2">
      <c r="A61" s="81" t="s">
        <v>86</v>
      </c>
      <c r="B61" s="82" t="s">
        <v>60</v>
      </c>
      <c r="C61" s="83" t="s">
        <v>87</v>
      </c>
      <c r="D61" s="81"/>
      <c r="E61" s="81" t="s">
        <v>88</v>
      </c>
      <c r="F61" s="81"/>
      <c r="G61" s="81"/>
      <c r="H61" s="81" t="s">
        <v>89</v>
      </c>
      <c r="I61" s="81"/>
      <c r="J61" s="82"/>
    </row>
  </sheetData>
  <mergeCells count="70">
    <mergeCell ref="C2:I2"/>
    <mergeCell ref="B6:B7"/>
    <mergeCell ref="C6:E6"/>
    <mergeCell ref="F6:J6"/>
    <mergeCell ref="A6:A7"/>
    <mergeCell ref="B8:B12"/>
    <mergeCell ref="A8:A12"/>
    <mergeCell ref="C8:C12"/>
    <mergeCell ref="D8:D12"/>
    <mergeCell ref="E8:E12"/>
    <mergeCell ref="B17:B22"/>
    <mergeCell ref="B24:B25"/>
    <mergeCell ref="B29:B32"/>
    <mergeCell ref="B34:B37"/>
    <mergeCell ref="B39:B40"/>
    <mergeCell ref="A17:A22"/>
    <mergeCell ref="A24:A25"/>
    <mergeCell ref="A29:A32"/>
    <mergeCell ref="A34:A37"/>
    <mergeCell ref="A39:A40"/>
    <mergeCell ref="H58:I58"/>
    <mergeCell ref="H59:I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B46:B52"/>
    <mergeCell ref="A46:A52"/>
    <mergeCell ref="C46:C52"/>
    <mergeCell ref="C17:C22"/>
    <mergeCell ref="E17:E22"/>
    <mergeCell ref="D17:D22"/>
    <mergeCell ref="D24:D25"/>
    <mergeCell ref="C24:C25"/>
    <mergeCell ref="E24:E25"/>
    <mergeCell ref="K14:K16"/>
    <mergeCell ref="K39:K41"/>
    <mergeCell ref="K4:K5"/>
    <mergeCell ref="I4:J5"/>
    <mergeCell ref="K46:K53"/>
    <mergeCell ref="K17:K23"/>
    <mergeCell ref="K6:K7"/>
    <mergeCell ref="K8:K13"/>
    <mergeCell ref="K24:K26"/>
    <mergeCell ref="K34:K38"/>
    <mergeCell ref="K42:K45"/>
    <mergeCell ref="K27:K28"/>
    <mergeCell ref="K29:K33"/>
    <mergeCell ref="J21:J22"/>
    <mergeCell ref="A14:A15"/>
    <mergeCell ref="B14:B15"/>
    <mergeCell ref="C14:C15"/>
    <mergeCell ref="D14:D15"/>
    <mergeCell ref="E14:E15"/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view="pageBreakPreview" topLeftCell="A24" zoomScale="120" zoomScaleNormal="120" zoomScaleSheetLayoutView="90" zoomScalePageLayoutView="120" workbookViewId="0">
      <selection activeCell="N19" sqref="N19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7" width="15.5" customWidth="1"/>
    <col min="8" max="8" width="11.6640625" customWidth="1"/>
    <col min="9" max="9" width="11.1640625" customWidth="1"/>
    <col min="10" max="10" width="1" customWidth="1"/>
    <col min="11" max="11" width="11.83203125" customWidth="1"/>
    <col min="12" max="12" width="23.1640625" bestFit="1" customWidth="1"/>
  </cols>
  <sheetData>
    <row r="1" spans="2:12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5" spans="2:12" ht="18" x14ac:dyDescent="0.2">
      <c r="B5" s="125" t="s">
        <v>51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2:12" ht="17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7"/>
      <c r="C7" s="8"/>
      <c r="D7" s="8"/>
      <c r="E7" s="8"/>
      <c r="F7" s="8"/>
      <c r="G7" s="8"/>
      <c r="H7" s="8"/>
      <c r="I7" s="8"/>
      <c r="J7" s="8"/>
      <c r="K7" s="8"/>
      <c r="L7" s="9"/>
    </row>
    <row r="8" spans="2:12" x14ac:dyDescent="0.2">
      <c r="B8" s="10"/>
      <c r="C8" s="11"/>
      <c r="D8" s="12" t="s">
        <v>10</v>
      </c>
      <c r="E8" s="12"/>
      <c r="F8" s="152" t="s">
        <v>60</v>
      </c>
      <c r="G8" s="152"/>
      <c r="H8" s="152"/>
      <c r="I8" s="12" t="s">
        <v>11</v>
      </c>
      <c r="J8" s="11"/>
      <c r="K8" s="152" t="s">
        <v>61</v>
      </c>
      <c r="L8" s="153"/>
    </row>
    <row r="9" spans="2:12" x14ac:dyDescent="0.2">
      <c r="B9" s="10"/>
      <c r="C9" s="11"/>
      <c r="D9" s="12" t="s">
        <v>12</v>
      </c>
      <c r="E9" s="12"/>
      <c r="F9" s="152" t="s">
        <v>90</v>
      </c>
      <c r="G9" s="152"/>
      <c r="H9" s="152"/>
      <c r="I9" s="12" t="s">
        <v>13</v>
      </c>
      <c r="J9" s="11"/>
      <c r="K9" s="152" t="s">
        <v>53</v>
      </c>
      <c r="L9" s="153"/>
    </row>
    <row r="10" spans="2:12" x14ac:dyDescent="0.2">
      <c r="B10" s="10"/>
      <c r="C10" s="11"/>
      <c r="D10" s="12" t="s">
        <v>14</v>
      </c>
      <c r="E10" s="12"/>
      <c r="F10" s="152" t="s">
        <v>91</v>
      </c>
      <c r="G10" s="152"/>
      <c r="H10" s="152"/>
      <c r="I10" s="12" t="s">
        <v>15</v>
      </c>
      <c r="J10" s="13"/>
      <c r="K10" s="154" t="s">
        <v>92</v>
      </c>
      <c r="L10" s="153"/>
    </row>
    <row r="11" spans="2:12" x14ac:dyDescent="0.2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2:12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2" x14ac:dyDescent="0.2">
      <c r="B13" s="144" t="s">
        <v>16</v>
      </c>
      <c r="C13" s="145"/>
      <c r="D13" s="18" t="s">
        <v>17</v>
      </c>
      <c r="E13" s="137" t="s">
        <v>18</v>
      </c>
      <c r="F13" s="139"/>
      <c r="G13" s="73" t="s">
        <v>93</v>
      </c>
      <c r="H13" s="19" t="s">
        <v>19</v>
      </c>
      <c r="I13" s="20" t="s">
        <v>20</v>
      </c>
      <c r="J13" s="137" t="s">
        <v>21</v>
      </c>
      <c r="K13" s="139"/>
      <c r="L13" s="19" t="s">
        <v>22</v>
      </c>
    </row>
    <row r="14" spans="2:12" x14ac:dyDescent="0.2">
      <c r="B14" s="129">
        <v>1</v>
      </c>
      <c r="C14" s="130"/>
      <c r="D14" s="141" t="s">
        <v>23</v>
      </c>
      <c r="E14" s="129" t="s">
        <v>24</v>
      </c>
      <c r="F14" s="130"/>
      <c r="G14" s="67"/>
      <c r="H14" s="21"/>
      <c r="I14" s="21"/>
      <c r="J14" s="131"/>
      <c r="K14" s="132"/>
      <c r="L14" s="22"/>
    </row>
    <row r="15" spans="2:12" x14ac:dyDescent="0.2">
      <c r="B15" s="129">
        <v>2</v>
      </c>
      <c r="C15" s="130"/>
      <c r="D15" s="142"/>
      <c r="E15" s="146" t="s">
        <v>25</v>
      </c>
      <c r="F15" s="147"/>
      <c r="G15" s="21"/>
      <c r="H15" s="21"/>
      <c r="I15" s="21"/>
      <c r="J15" s="69"/>
      <c r="K15" s="70"/>
      <c r="L15" s="27"/>
    </row>
    <row r="16" spans="2:12" x14ac:dyDescent="0.2">
      <c r="B16" s="129">
        <v>3</v>
      </c>
      <c r="C16" s="130"/>
      <c r="D16" s="142"/>
      <c r="E16" s="148"/>
      <c r="F16" s="149"/>
      <c r="G16" s="21"/>
      <c r="H16" s="21"/>
      <c r="I16" s="21"/>
      <c r="J16" s="40"/>
      <c r="K16" s="70"/>
      <c r="L16" s="27"/>
    </row>
    <row r="17" spans="2:12" x14ac:dyDescent="0.2">
      <c r="B17" s="129">
        <v>4</v>
      </c>
      <c r="C17" s="130"/>
      <c r="D17" s="142"/>
      <c r="E17" s="148"/>
      <c r="F17" s="149"/>
      <c r="G17" s="21"/>
      <c r="H17" s="21"/>
      <c r="I17" s="21"/>
      <c r="J17" s="78"/>
      <c r="K17" s="79"/>
      <c r="L17" s="27"/>
    </row>
    <row r="18" spans="2:12" x14ac:dyDescent="0.2">
      <c r="B18" s="129">
        <v>5</v>
      </c>
      <c r="C18" s="130"/>
      <c r="D18" s="142"/>
      <c r="E18" s="148"/>
      <c r="F18" s="149"/>
      <c r="G18" s="21"/>
      <c r="H18" s="21"/>
      <c r="I18" s="21"/>
      <c r="J18" s="78"/>
      <c r="K18" s="79"/>
      <c r="L18" s="27"/>
    </row>
    <row r="19" spans="2:12" x14ac:dyDescent="0.2">
      <c r="B19" s="129">
        <v>6</v>
      </c>
      <c r="C19" s="130"/>
      <c r="D19" s="142"/>
      <c r="E19" s="148"/>
      <c r="F19" s="149"/>
      <c r="G19" s="21"/>
      <c r="H19" s="21"/>
      <c r="I19" s="21"/>
      <c r="J19" s="69"/>
      <c r="K19" s="70"/>
      <c r="L19" s="27"/>
    </row>
    <row r="20" spans="2:12" x14ac:dyDescent="0.2">
      <c r="B20" s="129">
        <v>7</v>
      </c>
      <c r="C20" s="130"/>
      <c r="D20" s="142"/>
      <c r="E20" s="148"/>
      <c r="F20" s="149"/>
      <c r="G20" s="21"/>
      <c r="H20" s="21"/>
      <c r="I20" s="21"/>
      <c r="J20" s="69"/>
      <c r="K20" s="70"/>
      <c r="L20" s="27"/>
    </row>
    <row r="21" spans="2:12" x14ac:dyDescent="0.2">
      <c r="B21" s="129">
        <v>8</v>
      </c>
      <c r="C21" s="130"/>
      <c r="D21" s="142"/>
      <c r="E21" s="148"/>
      <c r="F21" s="149"/>
      <c r="G21" s="21"/>
      <c r="H21" s="21"/>
      <c r="I21" s="21"/>
      <c r="J21" s="40"/>
      <c r="K21" s="41"/>
      <c r="L21" s="27"/>
    </row>
    <row r="22" spans="2:12" x14ac:dyDescent="0.2">
      <c r="B22" s="129">
        <v>9</v>
      </c>
      <c r="C22" s="130"/>
      <c r="D22" s="142"/>
      <c r="E22" s="129" t="s">
        <v>26</v>
      </c>
      <c r="F22" s="130"/>
      <c r="G22" s="67"/>
      <c r="H22" s="21"/>
      <c r="I22" s="21"/>
      <c r="J22" s="131"/>
      <c r="K22" s="132"/>
      <c r="L22" s="22"/>
    </row>
    <row r="23" spans="2:12" x14ac:dyDescent="0.2">
      <c r="B23" s="129">
        <v>10</v>
      </c>
      <c r="C23" s="130"/>
      <c r="D23" s="142"/>
      <c r="E23" s="146" t="s">
        <v>27</v>
      </c>
      <c r="F23" s="147"/>
      <c r="G23" s="21"/>
      <c r="H23" s="21"/>
      <c r="I23" s="21"/>
      <c r="J23" s="131"/>
      <c r="K23" s="132"/>
      <c r="L23" s="27"/>
    </row>
    <row r="24" spans="2:12" x14ac:dyDescent="0.2">
      <c r="B24" s="129">
        <v>11</v>
      </c>
      <c r="C24" s="130"/>
      <c r="D24" s="142"/>
      <c r="E24" s="148"/>
      <c r="F24" s="149"/>
      <c r="G24" s="21"/>
      <c r="H24" s="21"/>
      <c r="I24" s="21"/>
      <c r="J24" s="69"/>
      <c r="K24" s="70"/>
      <c r="L24" s="27"/>
    </row>
    <row r="25" spans="2:12" x14ac:dyDescent="0.2">
      <c r="B25" s="129">
        <v>12</v>
      </c>
      <c r="C25" s="130"/>
      <c r="D25" s="142"/>
      <c r="E25" s="148"/>
      <c r="F25" s="149"/>
      <c r="G25" s="21"/>
      <c r="H25" s="21"/>
      <c r="I25" s="21"/>
      <c r="J25" s="38"/>
      <c r="K25" s="39"/>
      <c r="L25" s="27"/>
    </row>
    <row r="26" spans="2:12" x14ac:dyDescent="0.2">
      <c r="B26" s="129">
        <v>13</v>
      </c>
      <c r="C26" s="130"/>
      <c r="D26" s="142"/>
      <c r="E26" s="150"/>
      <c r="F26" s="151"/>
      <c r="G26" s="21"/>
      <c r="H26" s="21"/>
      <c r="I26" s="21"/>
      <c r="J26" s="38"/>
      <c r="K26" s="39"/>
      <c r="L26" s="27"/>
    </row>
    <row r="27" spans="2:12" x14ac:dyDescent="0.2">
      <c r="B27" s="129">
        <v>14</v>
      </c>
      <c r="C27" s="130"/>
      <c r="D27" s="143"/>
      <c r="E27" s="129" t="s">
        <v>28</v>
      </c>
      <c r="F27" s="130"/>
      <c r="G27" s="67"/>
      <c r="H27" s="21"/>
      <c r="I27" s="21"/>
      <c r="J27" s="131"/>
      <c r="K27" s="132"/>
      <c r="L27" s="27" t="s">
        <v>29</v>
      </c>
    </row>
    <row r="28" spans="2:12" x14ac:dyDescent="0.2">
      <c r="B28" s="129">
        <v>15</v>
      </c>
      <c r="C28" s="130"/>
      <c r="D28" s="141" t="s">
        <v>30</v>
      </c>
      <c r="E28" s="133" t="s">
        <v>98</v>
      </c>
      <c r="F28" s="133"/>
      <c r="G28" s="68">
        <v>97200</v>
      </c>
      <c r="H28" s="21">
        <f>G28*0.062541</f>
        <v>6078.9852000000001</v>
      </c>
      <c r="I28" s="21">
        <v>6078.99</v>
      </c>
      <c r="J28" s="131"/>
      <c r="K28" s="132"/>
      <c r="L28" s="27"/>
    </row>
    <row r="29" spans="2:12" x14ac:dyDescent="0.2">
      <c r="B29" s="129">
        <v>16</v>
      </c>
      <c r="C29" s="130"/>
      <c r="D29" s="142"/>
      <c r="E29" s="133" t="s">
        <v>99</v>
      </c>
      <c r="F29" s="133"/>
      <c r="G29" s="68">
        <v>4076</v>
      </c>
      <c r="H29" s="21">
        <f>G29*0.062541</f>
        <v>254.91711599999999</v>
      </c>
      <c r="I29" s="21">
        <v>254.92</v>
      </c>
      <c r="J29" s="40"/>
      <c r="K29" s="41"/>
      <c r="L29" s="27"/>
    </row>
    <row r="30" spans="2:12" x14ac:dyDescent="0.2">
      <c r="B30" s="129">
        <v>17</v>
      </c>
      <c r="C30" s="130"/>
      <c r="D30" s="142"/>
      <c r="E30" s="133"/>
      <c r="F30" s="133"/>
      <c r="G30" s="68"/>
      <c r="H30" s="21"/>
      <c r="I30" s="21"/>
      <c r="J30" s="40"/>
      <c r="K30" s="41"/>
      <c r="L30" s="27"/>
    </row>
    <row r="31" spans="2:12" x14ac:dyDescent="0.2">
      <c r="B31" s="129">
        <v>18</v>
      </c>
      <c r="C31" s="130"/>
      <c r="D31" s="143"/>
      <c r="E31" s="133"/>
      <c r="F31" s="133"/>
      <c r="G31" s="68"/>
      <c r="H31" s="21"/>
      <c r="I31" s="21"/>
      <c r="J31" s="131"/>
      <c r="K31" s="132"/>
      <c r="L31" s="22"/>
    </row>
    <row r="32" spans="2:12" x14ac:dyDescent="0.2">
      <c r="B32" s="137" t="s">
        <v>31</v>
      </c>
      <c r="C32" s="138"/>
      <c r="D32" s="138"/>
      <c r="E32" s="138"/>
      <c r="F32" s="139"/>
      <c r="G32" s="72"/>
      <c r="H32" s="23">
        <f>SUM(H14:H31)</f>
        <v>6333.9023159999997</v>
      </c>
      <c r="I32" s="23">
        <f>SUM(I14:I31)</f>
        <v>6333.91</v>
      </c>
      <c r="J32" s="135">
        <f>SUM(J14:K31)</f>
        <v>0</v>
      </c>
      <c r="K32" s="136"/>
      <c r="L32" s="24"/>
    </row>
    <row r="33" spans="1:12" x14ac:dyDescent="0.2">
      <c r="B33" s="17"/>
      <c r="C33" s="17"/>
      <c r="D33" s="17"/>
      <c r="E33" s="17"/>
      <c r="F33" s="17"/>
      <c r="G33" s="17"/>
      <c r="H33" s="17"/>
      <c r="I33" s="17"/>
      <c r="J33" s="17"/>
      <c r="K33" s="25"/>
      <c r="L33" s="17"/>
    </row>
    <row r="34" spans="1:12" x14ac:dyDescent="0.2">
      <c r="B34" s="140" t="s">
        <v>20</v>
      </c>
      <c r="C34" s="140"/>
      <c r="D34" s="140"/>
      <c r="E34" s="140"/>
      <c r="F34" s="140"/>
      <c r="G34" s="73"/>
      <c r="H34" s="140" t="s">
        <v>32</v>
      </c>
      <c r="I34" s="140"/>
      <c r="J34" s="140"/>
      <c r="K34" s="140"/>
      <c r="L34" s="19" t="s">
        <v>33</v>
      </c>
    </row>
    <row r="35" spans="1:12" x14ac:dyDescent="0.2">
      <c r="B35" s="134">
        <f>I32</f>
        <v>6333.91</v>
      </c>
      <c r="C35" s="134"/>
      <c r="D35" s="134"/>
      <c r="E35" s="134"/>
      <c r="F35" s="134"/>
      <c r="G35" s="71"/>
      <c r="H35" s="134">
        <f>J32</f>
        <v>0</v>
      </c>
      <c r="I35" s="134"/>
      <c r="J35" s="134"/>
      <c r="K35" s="134"/>
      <c r="L35" s="26">
        <f>SUM(B35:K35)</f>
        <v>6333.91</v>
      </c>
    </row>
    <row r="36" spans="1:12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x14ac:dyDescent="0.2">
      <c r="B37" s="17" t="s">
        <v>34</v>
      </c>
      <c r="C37" s="17"/>
      <c r="D37" s="17"/>
      <c r="E37" s="17"/>
      <c r="F37" s="17" t="s">
        <v>35</v>
      </c>
      <c r="G37" s="17"/>
      <c r="H37" s="17" t="s">
        <v>36</v>
      </c>
      <c r="I37" s="17"/>
      <c r="J37" s="17"/>
      <c r="K37" s="17" t="s">
        <v>37</v>
      </c>
      <c r="L37" s="17"/>
    </row>
    <row r="39" spans="1:12" ht="18" x14ac:dyDescent="0.2">
      <c r="A39" s="155" t="s">
        <v>54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</row>
    <row r="40" spans="1:12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12" x14ac:dyDescent="0.2">
      <c r="A41" s="42"/>
      <c r="B41" s="43"/>
      <c r="C41" s="44"/>
      <c r="D41" s="45" t="s">
        <v>10</v>
      </c>
      <c r="E41" s="45"/>
      <c r="F41" s="156" t="s">
        <v>60</v>
      </c>
      <c r="G41" s="156"/>
      <c r="H41" s="157"/>
      <c r="I41" s="45" t="s">
        <v>11</v>
      </c>
      <c r="J41" s="44"/>
      <c r="K41" s="156" t="s">
        <v>61</v>
      </c>
      <c r="L41" s="158"/>
    </row>
    <row r="42" spans="1:12" x14ac:dyDescent="0.2">
      <c r="A42" s="42"/>
      <c r="B42" s="46"/>
      <c r="C42" s="47"/>
      <c r="D42" s="48" t="s">
        <v>12</v>
      </c>
      <c r="E42" s="48"/>
      <c r="F42" s="152" t="str">
        <f>F9</f>
        <v>东京</v>
      </c>
      <c r="G42" s="152"/>
      <c r="H42" s="159"/>
      <c r="I42" s="48" t="s">
        <v>13</v>
      </c>
      <c r="J42" s="47"/>
      <c r="K42" s="152" t="s">
        <v>62</v>
      </c>
      <c r="L42" s="160"/>
    </row>
    <row r="43" spans="1:12" x14ac:dyDescent="0.2">
      <c r="A43" s="42"/>
      <c r="B43" s="46"/>
      <c r="C43" s="47"/>
      <c r="D43" s="48" t="s">
        <v>14</v>
      </c>
      <c r="E43" s="48"/>
      <c r="F43" s="152" t="str">
        <f>F10</f>
        <v>8月18-22日</v>
      </c>
      <c r="G43" s="152"/>
      <c r="H43" s="159"/>
      <c r="I43" s="48" t="s">
        <v>15</v>
      </c>
      <c r="J43" s="49"/>
      <c r="K43" s="154" t="str">
        <f>K10</f>
        <v>8月24日</v>
      </c>
      <c r="L43" s="160"/>
    </row>
    <row r="44" spans="1:12" x14ac:dyDescent="0.2">
      <c r="A44" s="42"/>
      <c r="B44" s="50"/>
      <c r="C44" s="51"/>
      <c r="D44" s="52"/>
      <c r="E44" s="52"/>
      <c r="F44" s="53"/>
      <c r="G44" s="74"/>
      <c r="H44" s="53"/>
      <c r="I44" s="52" t="s">
        <v>55</v>
      </c>
      <c r="J44" s="54"/>
      <c r="K44" s="161" t="str">
        <f>员工报销明细!I4</f>
        <v>团号：HMZA-180810-CZH683</v>
      </c>
      <c r="L44" s="162"/>
    </row>
    <row r="45" spans="1:12" x14ac:dyDescent="0.2">
      <c r="A45" s="42"/>
      <c r="B45" s="42"/>
      <c r="C45" s="42"/>
      <c r="D45" s="42"/>
      <c r="E45" s="42"/>
      <c r="F45" s="42"/>
      <c r="G45" s="42"/>
      <c r="H45" s="42"/>
      <c r="I45" s="42"/>
      <c r="J45" s="163"/>
      <c r="K45" s="163"/>
      <c r="L45" s="42"/>
    </row>
    <row r="46" spans="1:12" x14ac:dyDescent="0.2">
      <c r="A46" s="42"/>
      <c r="B46" s="164"/>
      <c r="C46" s="164"/>
      <c r="D46" s="55" t="s">
        <v>56</v>
      </c>
      <c r="E46" s="164" t="s">
        <v>57</v>
      </c>
      <c r="F46" s="164"/>
      <c r="G46" s="75"/>
      <c r="H46" s="56" t="s">
        <v>58</v>
      </c>
      <c r="I46" s="56" t="s">
        <v>59</v>
      </c>
      <c r="J46" s="165" t="s">
        <v>31</v>
      </c>
      <c r="K46" s="165"/>
      <c r="L46" s="57" t="s">
        <v>22</v>
      </c>
    </row>
    <row r="47" spans="1:12" x14ac:dyDescent="0.2">
      <c r="A47" s="42"/>
      <c r="B47" s="164">
        <v>1</v>
      </c>
      <c r="C47" s="164"/>
      <c r="D47" s="77" t="s">
        <v>90</v>
      </c>
      <c r="E47" s="133" t="s">
        <v>94</v>
      </c>
      <c r="F47" s="164"/>
      <c r="G47" s="75"/>
      <c r="H47" s="56">
        <v>200</v>
      </c>
      <c r="I47" s="56">
        <v>2</v>
      </c>
      <c r="J47" s="171">
        <f>H47*I47</f>
        <v>400</v>
      </c>
      <c r="K47" s="172"/>
      <c r="L47" s="58"/>
    </row>
    <row r="48" spans="1:12" x14ac:dyDescent="0.2">
      <c r="A48" s="42"/>
      <c r="B48" s="164">
        <v>2</v>
      </c>
      <c r="C48" s="164"/>
      <c r="D48" s="77" t="s">
        <v>90</v>
      </c>
      <c r="E48" s="133" t="s">
        <v>95</v>
      </c>
      <c r="F48" s="164"/>
      <c r="G48" s="75"/>
      <c r="H48" s="56">
        <v>100</v>
      </c>
      <c r="I48" s="56">
        <v>3</v>
      </c>
      <c r="J48" s="171">
        <f>H48*I48</f>
        <v>300</v>
      </c>
      <c r="K48" s="172"/>
      <c r="L48" s="27"/>
    </row>
    <row r="49" spans="1:12" x14ac:dyDescent="0.2">
      <c r="A49" s="42"/>
      <c r="B49" s="166" t="s">
        <v>31</v>
      </c>
      <c r="C49" s="167"/>
      <c r="D49" s="167"/>
      <c r="E49" s="167"/>
      <c r="F49" s="168"/>
      <c r="G49" s="76"/>
      <c r="H49" s="59"/>
      <c r="I49" s="59">
        <f>SUM(I47:I48)</f>
        <v>5</v>
      </c>
      <c r="J49" s="169">
        <f>SUM(J47:K48)</f>
        <v>700</v>
      </c>
      <c r="K49" s="170"/>
      <c r="L49" s="60"/>
    </row>
    <row r="50" spans="1:12" x14ac:dyDescent="0.2">
      <c r="A50" s="42"/>
      <c r="B50" s="61" t="s">
        <v>34</v>
      </c>
      <c r="C50" s="61"/>
      <c r="D50" s="61"/>
      <c r="E50" s="61"/>
      <c r="F50" s="61" t="s">
        <v>35</v>
      </c>
      <c r="G50" s="61"/>
      <c r="H50" s="61" t="s">
        <v>36</v>
      </c>
      <c r="I50" s="61"/>
      <c r="J50" s="61"/>
      <c r="K50" s="61" t="s">
        <v>37</v>
      </c>
      <c r="L50" s="61"/>
    </row>
  </sheetData>
  <mergeCells count="71">
    <mergeCell ref="B49:F49"/>
    <mergeCell ref="J49:K49"/>
    <mergeCell ref="B47:C47"/>
    <mergeCell ref="E47:F47"/>
    <mergeCell ref="J47:K47"/>
    <mergeCell ref="B48:C48"/>
    <mergeCell ref="E48:F48"/>
    <mergeCell ref="J48:K48"/>
    <mergeCell ref="F43:H43"/>
    <mergeCell ref="K43:L43"/>
    <mergeCell ref="K44:L44"/>
    <mergeCell ref="J45:K45"/>
    <mergeCell ref="B46:C46"/>
    <mergeCell ref="E46:F46"/>
    <mergeCell ref="J46:K46"/>
    <mergeCell ref="A39:L39"/>
    <mergeCell ref="F41:H41"/>
    <mergeCell ref="K41:L41"/>
    <mergeCell ref="F42:H42"/>
    <mergeCell ref="K42:L42"/>
    <mergeCell ref="B5:L5"/>
    <mergeCell ref="K8:L8"/>
    <mergeCell ref="K9:L9"/>
    <mergeCell ref="K10:L10"/>
    <mergeCell ref="E27:F27"/>
    <mergeCell ref="J22:K22"/>
    <mergeCell ref="F8:H8"/>
    <mergeCell ref="F9:H9"/>
    <mergeCell ref="F10:H10"/>
    <mergeCell ref="J23:K23"/>
    <mergeCell ref="J27:K27"/>
    <mergeCell ref="J13:K13"/>
    <mergeCell ref="J14:K14"/>
    <mergeCell ref="E22:F22"/>
    <mergeCell ref="E13:F13"/>
    <mergeCell ref="E14:F14"/>
    <mergeCell ref="B13:C13"/>
    <mergeCell ref="B14:C14"/>
    <mergeCell ref="B15:C15"/>
    <mergeCell ref="D14:D27"/>
    <mergeCell ref="B22:C22"/>
    <mergeCell ref="B23:C23"/>
    <mergeCell ref="B27:C27"/>
    <mergeCell ref="E23:F26"/>
    <mergeCell ref="B16:C16"/>
    <mergeCell ref="B21:C21"/>
    <mergeCell ref="B25:C25"/>
    <mergeCell ref="B26:C26"/>
    <mergeCell ref="E15:F21"/>
    <mergeCell ref="B17:C17"/>
    <mergeCell ref="B18:C18"/>
    <mergeCell ref="E30:F30"/>
    <mergeCell ref="H35:K35"/>
    <mergeCell ref="B35:F35"/>
    <mergeCell ref="J32:K32"/>
    <mergeCell ref="E31:F31"/>
    <mergeCell ref="J31:K31"/>
    <mergeCell ref="B32:F32"/>
    <mergeCell ref="B34:F34"/>
    <mergeCell ref="H34:K34"/>
    <mergeCell ref="B31:C31"/>
    <mergeCell ref="B30:C30"/>
    <mergeCell ref="D28:D31"/>
    <mergeCell ref="E28:F28"/>
    <mergeCell ref="B19:C19"/>
    <mergeCell ref="B20:C20"/>
    <mergeCell ref="B24:C24"/>
    <mergeCell ref="J28:K28"/>
    <mergeCell ref="E29:F29"/>
    <mergeCell ref="B28:C28"/>
    <mergeCell ref="B29:C29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2017-02-16T08:55:24Z</cp:lastPrinted>
  <dcterms:created xsi:type="dcterms:W3CDTF">2014-04-15T08:52:03Z</dcterms:created>
  <dcterms:modified xsi:type="dcterms:W3CDTF">2018-11-20T03:00:38Z</dcterms:modified>
</cp:coreProperties>
</file>