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康辉会奖\8月\众佳 德国\定稿\"/>
    </mc:Choice>
  </mc:AlternateContent>
  <bookViews>
    <workbookView xWindow="240" yWindow="720" windowWidth="11700" windowHeight="5390"/>
  </bookViews>
  <sheets>
    <sheet name="预算单" sheetId="33" r:id="rId1"/>
  </sheets>
  <definedNames>
    <definedName name="_xlnm.Print_Area" localSheetId="0">预算单!$B$1:$G$83</definedName>
    <definedName name="_xlnm.Print_Titles" localSheetId="0">预算单!$1:$10</definedName>
  </definedNames>
  <calcPr calcId="152511"/>
</workbook>
</file>

<file path=xl/calcChain.xml><?xml version="1.0" encoding="utf-8"?>
<calcChain xmlns="http://schemas.openxmlformats.org/spreadsheetml/2006/main">
  <c r="F46" i="33" l="1"/>
  <c r="F27" i="33"/>
  <c r="F26" i="33"/>
  <c r="F25" i="33"/>
  <c r="F24" i="33"/>
  <c r="F79" i="33"/>
  <c r="F80" i="33"/>
  <c r="F59" i="33"/>
  <c r="F58" i="33"/>
  <c r="F45" i="33"/>
  <c r="F23" i="33"/>
  <c r="F21" i="33"/>
  <c r="F20" i="33"/>
  <c r="F19" i="33"/>
  <c r="F18" i="33"/>
  <c r="F17" i="33"/>
  <c r="F16" i="33"/>
  <c r="F74" i="33"/>
  <c r="F60" i="33"/>
  <c r="F47" i="33"/>
  <c r="F44" i="33"/>
  <c r="F49" i="33"/>
  <c r="F50" i="33"/>
  <c r="F51" i="33"/>
  <c r="F52" i="33"/>
  <c r="F53" i="33"/>
  <c r="F54" i="33"/>
  <c r="F55" i="33"/>
  <c r="F57" i="33"/>
  <c r="F64" i="33"/>
  <c r="F65" i="33"/>
  <c r="F66" i="33"/>
  <c r="F67" i="33"/>
  <c r="F38" i="33"/>
  <c r="F37" i="33"/>
  <c r="F39" i="33"/>
  <c r="F40" i="33" s="1"/>
  <c r="F22" i="33"/>
  <c r="F31" i="33"/>
  <c r="F34" i="33" s="1"/>
  <c r="F32" i="33"/>
  <c r="F76" i="33"/>
  <c r="F77" i="33" s="1"/>
  <c r="F75" i="33"/>
  <c r="F33" i="33"/>
  <c r="F81" i="33"/>
  <c r="F68" i="33"/>
  <c r="F61" i="33"/>
  <c r="F28" i="33"/>
  <c r="F69" i="33" l="1"/>
  <c r="F70" i="33" l="1"/>
  <c r="F78" i="33" s="1"/>
  <c r="F82" i="33" l="1"/>
  <c r="F83" i="33" s="1"/>
</calcChain>
</file>

<file path=xl/sharedStrings.xml><?xml version="1.0" encoding="utf-8"?>
<sst xmlns="http://schemas.openxmlformats.org/spreadsheetml/2006/main" count="168" uniqueCount="146">
  <si>
    <t>备注</t>
  </si>
  <si>
    <t>总价</t>
  </si>
  <si>
    <t>名称</t>
  </si>
  <si>
    <t>数量</t>
  </si>
  <si>
    <t>单价</t>
  </si>
  <si>
    <t xml:space="preserve">旅游项目共计 </t>
  </si>
  <si>
    <t xml:space="preserve">其他项目 </t>
  </si>
  <si>
    <t xml:space="preserve">其他项目共计 </t>
  </si>
  <si>
    <t>领队部分共计</t>
  </si>
  <si>
    <t xml:space="preserve">备注 </t>
    <phoneticPr fontId="3" type="noConversion"/>
  </si>
  <si>
    <t>单价（人民币）</t>
    <phoneticPr fontId="5" type="noConversion"/>
  </si>
  <si>
    <t>次数</t>
    <phoneticPr fontId="6" type="noConversion"/>
  </si>
  <si>
    <t>次数</t>
    <phoneticPr fontId="5" type="noConversion"/>
  </si>
  <si>
    <t>单价(人民币）</t>
    <phoneticPr fontId="3" type="noConversion"/>
  </si>
  <si>
    <t>备注</t>
    <phoneticPr fontId="6" type="noConversion"/>
  </si>
  <si>
    <t>门票费用</t>
    <phoneticPr fontId="3" type="noConversion"/>
  </si>
  <si>
    <t>名称</t>
    <phoneticPr fontId="6" type="noConversion"/>
  </si>
  <si>
    <t>会议费用</t>
    <phoneticPr fontId="6" type="noConversion"/>
  </si>
  <si>
    <t>会议共计</t>
    <phoneticPr fontId="6" type="noConversion"/>
  </si>
  <si>
    <t>参团人数:</t>
    <phoneticPr fontId="5" type="noConversion"/>
  </si>
  <si>
    <t>联系电话：</t>
    <phoneticPr fontId="6" type="noConversion"/>
  </si>
  <si>
    <t>旅行社名称：</t>
    <phoneticPr fontId="5" type="noConversion"/>
  </si>
  <si>
    <t>报价人：</t>
    <phoneticPr fontId="6" type="noConversion"/>
  </si>
  <si>
    <t>国内出发地:</t>
    <phoneticPr fontId="6" type="noConversion"/>
  </si>
  <si>
    <t>目的地:</t>
    <phoneticPr fontId="5" type="noConversion"/>
  </si>
  <si>
    <t>行程时间(天数):</t>
    <phoneticPr fontId="5" type="noConversion"/>
  </si>
  <si>
    <t>会议时间(天数):</t>
    <phoneticPr fontId="5" type="noConversion"/>
  </si>
  <si>
    <t>其他描述:</t>
    <phoneticPr fontId="5" type="noConversion"/>
  </si>
  <si>
    <t>酒店推荐理由：</t>
    <phoneticPr fontId="6" type="noConversion"/>
  </si>
  <si>
    <t>数量</t>
    <phoneticPr fontId="6" type="noConversion"/>
  </si>
  <si>
    <t>是否可安排购物:</t>
    <phoneticPr fontId="5" type="noConversion"/>
  </si>
  <si>
    <t>酒店费用</t>
    <phoneticPr fontId="3" type="noConversion"/>
  </si>
  <si>
    <t>领队的介绍：</t>
    <phoneticPr fontId="6" type="noConversion"/>
  </si>
  <si>
    <t>总费用</t>
    <phoneticPr fontId="6" type="noConversion"/>
  </si>
  <si>
    <t>用餐费用</t>
    <phoneticPr fontId="6" type="noConversion"/>
  </si>
  <si>
    <t>保险</t>
    <phoneticPr fontId="3" type="noConversion"/>
  </si>
  <si>
    <t>报价时间：</t>
    <phoneticPr fontId="3" type="noConversion"/>
  </si>
  <si>
    <t>赵峰</t>
    <phoneticPr fontId="6" type="noConversion"/>
  </si>
  <si>
    <t>矿泉水</t>
    <phoneticPr fontId="3" type="noConversion"/>
  </si>
  <si>
    <t>工资</t>
    <phoneticPr fontId="3" type="noConversion"/>
  </si>
  <si>
    <t>司机小费</t>
    <phoneticPr fontId="3" type="noConversion"/>
  </si>
  <si>
    <t>签证费</t>
    <phoneticPr fontId="3" type="noConversion"/>
  </si>
  <si>
    <t>无</t>
    <phoneticPr fontId="6" type="noConversion"/>
  </si>
  <si>
    <t>中国康辉旅行社集团有限责任公司</t>
    <phoneticPr fontId="6" type="noConversion"/>
  </si>
  <si>
    <t>每人1天2瓶，赠送</t>
    <phoneticPr fontId="3" type="noConversion"/>
  </si>
  <si>
    <t>机票总计</t>
    <phoneticPr fontId="6" type="noConversion"/>
  </si>
  <si>
    <t>总费用（包含机票）</t>
    <phoneticPr fontId="6" type="noConversion"/>
  </si>
  <si>
    <t>境外酒店</t>
    <phoneticPr fontId="6" type="noConversion"/>
  </si>
  <si>
    <t>团队项目　</t>
    <phoneticPr fontId="6" type="noConversion"/>
  </si>
  <si>
    <t>人均费用（包含机票）</t>
    <phoneticPr fontId="6" type="noConversion"/>
  </si>
  <si>
    <t>地接费用合计</t>
    <phoneticPr fontId="6" type="noConversion"/>
  </si>
  <si>
    <t>当地门票</t>
    <phoneticPr fontId="6" type="noConversion"/>
  </si>
  <si>
    <t>国际段机票费用（经济舱）</t>
    <phoneticPr fontId="3" type="noConversion"/>
  </si>
  <si>
    <t>住宿费</t>
    <phoneticPr fontId="3" type="noConversion"/>
  </si>
  <si>
    <t>包含餐费，工资（未包含住宿，可拼住）</t>
    <phoneticPr fontId="3" type="noConversion"/>
  </si>
  <si>
    <t>出团物料包</t>
    <phoneticPr fontId="3" type="noConversion"/>
  </si>
  <si>
    <t>其他需求：</t>
    <phoneticPr fontId="8" type="noConversion"/>
  </si>
  <si>
    <t>备注：</t>
    <phoneticPr fontId="8" type="noConversion"/>
  </si>
  <si>
    <t>具体见word行程安排</t>
    <phoneticPr fontId="8" type="noConversion"/>
  </si>
  <si>
    <t>酒店费用合计</t>
    <phoneticPr fontId="3" type="noConversion"/>
  </si>
  <si>
    <t>司机住宿费</t>
    <phoneticPr fontId="8" type="noConversion"/>
  </si>
  <si>
    <t>导游住宿费</t>
    <phoneticPr fontId="8" type="noConversion"/>
  </si>
  <si>
    <t>导游小费</t>
    <phoneticPr fontId="8" type="noConversion"/>
  </si>
  <si>
    <t>10小时工作，超时500/小时</t>
    <phoneticPr fontId="8" type="noConversion"/>
  </si>
  <si>
    <t>参考导游</t>
    <phoneticPr fontId="8" type="noConversion"/>
  </si>
  <si>
    <t>宝马博物馆</t>
  </si>
  <si>
    <t>新天鹅堡-含马车</t>
  </si>
  <si>
    <t>高天鹅堡</t>
  </si>
  <si>
    <t>海德堡城堡</t>
  </si>
  <si>
    <t>荷兰国家博物馆</t>
  </si>
  <si>
    <t>运河游船</t>
  </si>
  <si>
    <t>梵高博物馆</t>
  </si>
  <si>
    <t>单价(人民币）</t>
    <phoneticPr fontId="6" type="noConversion"/>
  </si>
  <si>
    <t xml:space="preserve">导游费用  </t>
    <phoneticPr fontId="3" type="noConversion"/>
  </si>
  <si>
    <t>服务费（8%）</t>
    <phoneticPr fontId="6" type="noConversion"/>
  </si>
  <si>
    <t xml:space="preserve">领队费用 </t>
    <phoneticPr fontId="6" type="noConversion"/>
  </si>
  <si>
    <t>当地用车
每天工作10小时,超时按700元/小时计</t>
    <phoneticPr fontId="3" type="noConversion"/>
  </si>
  <si>
    <t>刘丹</t>
    <phoneticPr fontId="8" type="noConversion"/>
  </si>
  <si>
    <t>北京</t>
    <phoneticPr fontId="3" type="noConversion"/>
  </si>
  <si>
    <t>10天</t>
    <phoneticPr fontId="3" type="noConversion"/>
  </si>
  <si>
    <t>德国</t>
    <phoneticPr fontId="8" type="noConversion"/>
  </si>
  <si>
    <t>7人</t>
    <phoneticPr fontId="6" type="noConversion"/>
  </si>
  <si>
    <t>8月27日--9月5日</t>
    <phoneticPr fontId="3" type="noConversion"/>
  </si>
  <si>
    <t>司机餐补（暂按17餐计算）</t>
    <phoneticPr fontId="8" type="noConversion"/>
  </si>
  <si>
    <t>导游餐补（暂按17餐计算）</t>
    <phoneticPr fontId="8" type="noConversion"/>
  </si>
  <si>
    <t>全程15座以上豪华巴士用车（包含停车、空驶）</t>
    <phoneticPr fontId="8" type="noConversion"/>
  </si>
  <si>
    <t>15-20座车辆（行李舱在后）</t>
    <phoneticPr fontId="8" type="noConversion"/>
  </si>
  <si>
    <t>德国导游全程陪同</t>
    <phoneticPr fontId="8" type="noConversion"/>
  </si>
  <si>
    <t>北京往返</t>
    <phoneticPr fontId="3" type="noConversion"/>
  </si>
  <si>
    <t>旅行三宝，插头赠送</t>
    <phoneticPr fontId="8" type="noConversion"/>
  </si>
  <si>
    <t>未包含陈总</t>
    <phoneticPr fontId="8" type="noConversion"/>
  </si>
  <si>
    <t>国际段机票费用（公务舱）</t>
    <phoneticPr fontId="3" type="noConversion"/>
  </si>
  <si>
    <t>7人计算</t>
    <phoneticPr fontId="3" type="noConversion"/>
  </si>
  <si>
    <t>7人计算</t>
    <phoneticPr fontId="3" type="noConversion"/>
  </si>
  <si>
    <t xml:space="preserve">汉莎是星空联盟，可以积分 </t>
    <phoneticPr fontId="8" type="noConversion"/>
  </si>
  <si>
    <t>LH721  10:30--15:00</t>
    <phoneticPr fontId="8" type="noConversion"/>
  </si>
  <si>
    <t>航班安排：去程 8.27</t>
    <phoneticPr fontId="5" type="noConversion"/>
  </si>
  <si>
    <t>航班安排：回程 9.4</t>
    <phoneticPr fontId="5" type="noConversion"/>
  </si>
  <si>
    <t>LH722  19:15--10:35+1</t>
    <phoneticPr fontId="8" type="noConversion"/>
  </si>
  <si>
    <t>会务服务报价表（德比荷8晚10天）</t>
    <phoneticPr fontId="5" type="noConversion"/>
  </si>
  <si>
    <t>交通费用</t>
    <phoneticPr fontId="6" type="noConversion"/>
  </si>
  <si>
    <t>当地导游
10小时工作，超时500/小时</t>
    <phoneticPr fontId="6" type="noConversion"/>
  </si>
  <si>
    <t>推荐：</t>
    <phoneticPr fontId="8" type="noConversion"/>
  </si>
  <si>
    <t>布鲁塞尔：施泰根贝格尔维尔特切尔酒店</t>
    <phoneticPr fontId="8" type="noConversion"/>
  </si>
  <si>
    <t>高级标间：  (45m²）1870元</t>
    <phoneticPr fontId="8" type="noConversion"/>
  </si>
  <si>
    <t>精致套间：（75㎡ ）2900元</t>
    <phoneticPr fontId="8" type="noConversion"/>
  </si>
  <si>
    <t>科隆：施泰根博阁酒店</t>
    <phoneticPr fontId="8" type="noConversion"/>
  </si>
  <si>
    <t>加大高级间：  (28m²）1600元</t>
    <phoneticPr fontId="8" type="noConversion"/>
  </si>
  <si>
    <t>精致套间：（60㎡ ）3700元</t>
    <phoneticPr fontId="8" type="noConversion"/>
  </si>
  <si>
    <t>施泰根博阁酒店集团针对中国游客推出了一项特别的服务，即施泰根博阁及城际品牌下的26家酒店将推出为满足中国客人需求而特别定制的新“中国精选”计划，具体表现为：在接待柜台收到中文欢迎卡片，在房间观看中文电视频道，提供精选挑选的食物及饮料，并且支持“银联”卡支付。</t>
    <phoneticPr fontId="8" type="noConversion"/>
  </si>
  <si>
    <t>酒店集团微博：https://weibo.com/steigenbergerhotels?refer_flag=1005050010_</t>
    <phoneticPr fontId="8" type="noConversion"/>
  </si>
  <si>
    <t>https://www.booking.com/hotel/nl/nhghkrasnapolsky.zh-cn.html?aid=350763;label=brandzone-index1;sid=0355cd552879d5afa542d493dcd14121;all_sr_blocks=1034067_95128467_0_0_0;checkin=2018-08-29;checkout=2018-08-31;dest_id=-2140479;dest_type=city;dist=0;group_adults=2;group_children=0;hapos=1;highlighted_blocks=1034067_95128467_0_0_0;hpos=1;no_rooms=1;room1=A%2CA;sb_price_type=total;srepoch=1532485778;srfid=64d3f139a891ed74f19d3c75fc2c37a25800d27fX1;srpvid=16e111880b850057;type=total;ucfs=1&amp;</t>
    <phoneticPr fontId="8" type="noConversion"/>
  </si>
  <si>
    <t>https://www.booking.com/hotel/de/hilton-frankfurt.zh-cn.html?aid=350763&amp;label=brandzone-index1&amp;sid=0355cd552879d5afa542d493dcd14121&amp;checkin=2018-08-27&amp;checkout=2018-08-28&amp;ucfs=1&amp;srpvid=e325129fa69700ba&amp;srepoch=1532486337&amp;highlighted_blocks=6401117_94282984_2_1_0&amp;all_sr_blocks=6401117_94282984_2_1_0&amp;room1=A,A&amp;hpos=1&amp;hapos=1&amp;dest_type=city&amp;dest_id=-1771148&amp;srfid=48f37bc9c9b4078d5dc434c187c887e4d4506353X1&amp;from=searchresults;highlight_room=</t>
    <phoneticPr fontId="8" type="noConversion"/>
  </si>
  <si>
    <t>豪华单间间：  (70m²）3300元</t>
    <phoneticPr fontId="8" type="noConversion"/>
  </si>
  <si>
    <t>高级标间：    (26m²）1650元</t>
    <phoneticPr fontId="8" type="noConversion"/>
  </si>
  <si>
    <t>慕尼黑:施泰根博阁酒店</t>
    <phoneticPr fontId="8" type="noConversion"/>
  </si>
  <si>
    <t>https://www.booking.com/hotel/be/steigenberger-grandhotel.zh-cn.html?aid=350763;label=brandzone-index1;sid=0355cd552879d5afa542d493dcd14121;all_sr_blocks=45623703_96320697_0_42_0;checkin=2018-08-31;checkout=2018-09-01;dest_id=-1955538;dest_type=city;dist=0;group_adults=2;hapos=1;highlighted_blocks=45623703_96320697_0_42_0;hpos=1;room1=A%2CA;sb_price_type=total;srepoch=1532487841;srfid=10e47daf1f6a51ac23b28d75f6e8f1db0409508bX1;srpvid=18f9158f9b0d013f;type=total;ucfs=1&amp;</t>
    <phoneticPr fontId="8" type="noConversion"/>
  </si>
  <si>
    <t>https://www.booking.com/hotel/de/steigenberger-munchen.zh-cn.html?aid=350763;label=brandzone-index1;sid=0355cd552879d5afa542d493dcd14121;all_sr_blocks=268863501_105962137_0_2_0;checkin=2018-09-02;checkout=2018-09-03;dest_id=-1829149;dest_type=city;dist=0;group_adults=2;hapos=1;highlighted_blocks=268863501_105962137_0_2_0;hpos=1;room1=A%2CA;sb_price_type=total;srepoch=1532487446;srfid=a83b0baee3ef7bcaaa99adeea065ce32e08a9ab3X1;srpvid=241c14ca2d380034;type=total;ucfs=1&amp;</t>
    <phoneticPr fontId="8" type="noConversion"/>
  </si>
  <si>
    <t>参考网址</t>
    <phoneticPr fontId="8" type="noConversion"/>
  </si>
  <si>
    <t>https://www.booking.com/hotel/de/nhheidelberg.zh-https://www.booking.com/hotel/de/nhheidelberg.zh-cn.html?aid=350763&amp;label=brandzone-https://www.booking.com/hotel/de/leonardo-heidelberg.zh-cn.html?aid=350763;label=brandzone-index1;sid=0355cd552879d5afa542d493dcd14121;all_sr_blocks=7188907_91461367_0_2_0;checkin=2018-09-01;checkout=2018-09-02;dest_id=-1788826;dest_type=city;dist=0;group_adults=2;hapos=7;highlighted_blocks=7188907_91461367_0_2_0;hpos=7;room1=A%2CA;sb_price_type=total;srepoch=1532485960;srfid=f24cd2ab3ad388e4051eb67ae5dfc31e724229fbX7;srpvid=d81611e3e7970150;type=total;ucfs=1&amp;</t>
    <phoneticPr fontId="8" type="noConversion"/>
  </si>
  <si>
    <t>备注 （房间预定后，无法更改取消）</t>
    <phoneticPr fontId="3" type="noConversion"/>
  </si>
  <si>
    <t>询价人/联系方式</t>
    <phoneticPr fontId="6" type="noConversion"/>
  </si>
  <si>
    <t>报价有效期</t>
    <phoneticPr fontId="5" type="noConversion"/>
  </si>
  <si>
    <t>2018.7.25</t>
    <phoneticPr fontId="3" type="noConversion"/>
  </si>
  <si>
    <t>2018.7.27</t>
    <phoneticPr fontId="8" type="noConversion"/>
  </si>
  <si>
    <r>
      <t>慕尼黑-北京</t>
    </r>
    <r>
      <rPr>
        <sz val="10"/>
        <color rgb="FFFF0000"/>
        <rFont val="微软雅黑"/>
        <family val="2"/>
        <charset val="134"/>
      </rPr>
      <t xml:space="preserve"> </t>
    </r>
    <phoneticPr fontId="8" type="noConversion"/>
  </si>
  <si>
    <t xml:space="preserve">北京-法兰     </t>
    <phoneticPr fontId="8" type="noConversion"/>
  </si>
  <si>
    <t>双人间（含早，含税）8.27，1晚</t>
    <phoneticPr fontId="8" type="noConversion"/>
  </si>
  <si>
    <t>行政单人间（含早，含税）8.27，1晚</t>
    <phoneticPr fontId="8" type="noConversion"/>
  </si>
  <si>
    <t>高级双人间（含早，含税）8.31，1晚</t>
    <phoneticPr fontId="8" type="noConversion"/>
  </si>
  <si>
    <t>豪华单人间（含早，含税）8.31，1晚</t>
    <phoneticPr fontId="8" type="noConversion"/>
  </si>
  <si>
    <t>高级双人间（含早，含税）9.1，1晚</t>
    <phoneticPr fontId="8" type="noConversion"/>
  </si>
  <si>
    <t>高级单人间（含早，含税）9.1，1晚</t>
    <phoneticPr fontId="8" type="noConversion"/>
  </si>
  <si>
    <t>高级双人间（含早，含税）9.2-9.4，2晚</t>
    <phoneticPr fontId="8" type="noConversion"/>
  </si>
  <si>
    <t>豪华单人间（含早，含税）9.2-9.4，2晚</t>
    <phoneticPr fontId="8" type="noConversion"/>
  </si>
  <si>
    <t>高级双人间（含早，含税）8.29-8.31，2晚</t>
    <phoneticPr fontId="8" type="noConversion"/>
  </si>
  <si>
    <t>顶级单人间（含早，含税）8.29-8.31，2晚</t>
    <phoneticPr fontId="8" type="noConversion"/>
  </si>
  <si>
    <t>豪华双人间（含早，含税）8.28     1晚</t>
    <phoneticPr fontId="8" type="noConversion"/>
  </si>
  <si>
    <t>超豪华单人间（含早，含税）8.28     1晚</t>
    <phoneticPr fontId="8" type="noConversion"/>
  </si>
  <si>
    <t xml:space="preserve">科隆：Althoff Grandhotel Schloss Bensberg  </t>
    <phoneticPr fontId="8" type="noConversion"/>
  </si>
  <si>
    <t xml:space="preserve">法兰克福 Hilton Frankfurt City Centre </t>
    <phoneticPr fontId="3" type="noConversion"/>
  </si>
  <si>
    <t xml:space="preserve">阿姆斯特丹：NH Amsterdam Grand Hotel Krasnapolsky </t>
    <phoneticPr fontId="8" type="noConversion"/>
  </si>
  <si>
    <t xml:space="preserve">布鲁塞尔：Steigenberger Wiltcher's </t>
    <phoneticPr fontId="3" type="noConversion"/>
  </si>
  <si>
    <t xml:space="preserve">慕尼黑:Steigenberger Hotel München  </t>
    <phoneticPr fontId="8" type="noConversion"/>
  </si>
  <si>
    <t>https://www.booking.com/hotel/de/grandhotel-schloss-bensberg.zh-cn.html?aid=350763&amp;label=brandzone-index1&amp;sid=0355cd552879d5afa542d493dcd14121&amp;all_sr_blocks=6314919_91460336_0_42_0&amp;checkin=2018-08-28&amp;checkout=2018-08-29&amp;dest_id=-1746251&amp;dest_type=city&amp;group_adults=2&amp;group_children=0&amp;hapos=1&amp;highlighted_blocks=6314919_91460336_0_42_0&amp;hpos=1&amp;lang=zh-cn&amp;no_rooms=1&amp;room1=A%2CA&amp;sb_price_type=total&amp;soz=1&amp;srepoch=1532656674&amp;srfid=286faa202ef9acfd64437d90119eaa7414cc8606X1&amp;srpvid=e8b60dd06d050017&amp;type=total&amp;ucfs=1&amp;lang_click=top;cdl=en-gb;lang_changed=1</t>
    <phoneticPr fontId="8" type="noConversion"/>
  </si>
  <si>
    <t xml:space="preserve">海德堡：Leonardo Hotel Heidelberg City Center 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</si>
</sst>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¥&quot;#,##0.00;&quot;¥&quot;\-#,##0.00"/>
    <numFmt numFmtId="41" formatCode="_ * #,##0_ ;_ * \-#,##0_ ;_ * &quot;-&quot;_ ;_ @_ "/>
    <numFmt numFmtId="176" formatCode="&quot;¥&quot;#,##0.00_);[Red]\(&quot;¥&quot;#,##0.00\)"/>
    <numFmt numFmtId="177" formatCode="yyyy&quot;年&quot;m&quot;月&quot;d&quot;日&quot;;@"/>
    <numFmt numFmtId="178" formatCode="&quot;￥&quot;#,##0.00_);[Red]\(&quot;￥&quot;#,##0.00\)"/>
    <numFmt numFmtId="179" formatCode="&quot;￥&quot;#,##0.00;&quot;￥&quot;\-#,##0.00"/>
  </numFmts>
  <fonts count="33" x14ac:knownFonts="1">
    <font>
      <sz val="12"/>
      <name val="宋体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Helv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.5"/>
      <color theme="1"/>
      <name val="微软雅黑"/>
      <family val="2"/>
      <charset val="134"/>
    </font>
    <font>
      <sz val="12"/>
      <name val="微软雅黑"/>
      <family val="2"/>
      <charset val="134"/>
    </font>
    <font>
      <b/>
      <sz val="22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u/>
      <sz val="11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u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u/>
      <sz val="10"/>
      <color indexed="8"/>
      <name val="微软雅黑"/>
      <family val="2"/>
      <charset val="134"/>
    </font>
    <font>
      <u/>
      <sz val="10"/>
      <color rgb="FFFF0000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rgb="FFFF000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u/>
      <sz val="10"/>
      <color rgb="FFFF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7" fillId="0" borderId="0"/>
    <xf numFmtId="0" fontId="4" fillId="0" borderId="0"/>
    <xf numFmtId="0" fontId="4" fillId="0" borderId="0"/>
    <xf numFmtId="9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31" fillId="0" borderId="0" applyNumberFormat="0" applyFill="0" applyBorder="0" applyAlignment="0" applyProtection="0"/>
  </cellStyleXfs>
  <cellXfs count="241"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3" applyFont="1" applyFill="1" applyBorder="1" applyAlignment="1">
      <alignment horizontal="center" vertical="center" wrapText="1"/>
    </xf>
    <xf numFmtId="0" fontId="17" fillId="3" borderId="5" xfId="3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5" xfId="3" applyFont="1" applyFill="1" applyBorder="1" applyAlignment="1">
      <alignment horizontal="right" vertical="center" wrapText="1"/>
    </xf>
    <xf numFmtId="0" fontId="17" fillId="5" borderId="1" xfId="3" applyFont="1" applyFill="1" applyBorder="1" applyAlignment="1">
      <alignment horizontal="center" vertical="center" wrapText="1"/>
    </xf>
    <xf numFmtId="0" fontId="17" fillId="5" borderId="2" xfId="3" applyFont="1" applyFill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0" fontId="21" fillId="5" borderId="4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58" fontId="21" fillId="5" borderId="4" xfId="0" applyNumberFormat="1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20" fillId="0" borderId="38" xfId="0" applyFont="1" applyBorder="1" applyAlignment="1">
      <alignment vertical="center"/>
    </xf>
    <xf numFmtId="0" fontId="23" fillId="3" borderId="5" xfId="0" applyFont="1" applyFill="1" applyBorder="1" applyAlignment="1">
      <alignment horizontal="center" vertical="center" wrapText="1"/>
    </xf>
    <xf numFmtId="7" fontId="23" fillId="3" borderId="5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7" fontId="23" fillId="3" borderId="16" xfId="0" applyNumberFormat="1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176" fontId="17" fillId="2" borderId="2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3" fillId="0" borderId="38" xfId="0" applyFont="1" applyBorder="1" applyAlignment="1">
      <alignment vertical="center"/>
    </xf>
    <xf numFmtId="0" fontId="21" fillId="5" borderId="21" xfId="0" applyFont="1" applyFill="1" applyBorder="1" applyAlignment="1">
      <alignment horizontal="center" vertical="center"/>
    </xf>
    <xf numFmtId="0" fontId="25" fillId="0" borderId="21" xfId="3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left" vertical="center"/>
    </xf>
    <xf numFmtId="0" fontId="25" fillId="0" borderId="37" xfId="3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left" vertical="center"/>
    </xf>
    <xf numFmtId="0" fontId="17" fillId="2" borderId="31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14" fontId="22" fillId="3" borderId="4" xfId="0" applyNumberFormat="1" applyFont="1" applyFill="1" applyBorder="1" applyAlignment="1">
      <alignment horizontal="center" vertical="center" wrapText="1"/>
    </xf>
    <xf numFmtId="7" fontId="23" fillId="6" borderId="5" xfId="0" applyNumberFormat="1" applyFont="1" applyFill="1" applyBorder="1" applyAlignment="1">
      <alignment horizontal="center" vertical="center"/>
    </xf>
    <xf numFmtId="7" fontId="24" fillId="3" borderId="5" xfId="0" applyNumberFormat="1" applyFont="1" applyFill="1" applyBorder="1" applyAlignment="1">
      <alignment horizontal="center" vertical="center"/>
    </xf>
    <xf numFmtId="14" fontId="22" fillId="3" borderId="15" xfId="0" applyNumberFormat="1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176" fontId="17" fillId="3" borderId="5" xfId="0" applyNumberFormat="1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176" fontId="23" fillId="3" borderId="5" xfId="0" applyNumberFormat="1" applyFont="1" applyFill="1" applyBorder="1" applyAlignment="1">
      <alignment horizontal="center" vertical="center"/>
    </xf>
    <xf numFmtId="176" fontId="23" fillId="0" borderId="5" xfId="0" applyNumberFormat="1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left" vertical="center" wrapText="1"/>
    </xf>
    <xf numFmtId="176" fontId="26" fillId="3" borderId="5" xfId="0" applyNumberFormat="1" applyFont="1" applyFill="1" applyBorder="1" applyAlignment="1">
      <alignment horizontal="center" vertical="center"/>
    </xf>
    <xf numFmtId="178" fontId="20" fillId="0" borderId="5" xfId="0" applyNumberFormat="1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center" vertical="center"/>
    </xf>
    <xf numFmtId="176" fontId="23" fillId="0" borderId="16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/>
    </xf>
    <xf numFmtId="0" fontId="28" fillId="5" borderId="4" xfId="0" applyFont="1" applyFill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176" fontId="17" fillId="5" borderId="5" xfId="0" applyNumberFormat="1" applyFont="1" applyFill="1" applyBorder="1" applyAlignment="1">
      <alignment horizontal="center" vertical="center" wrapText="1"/>
    </xf>
    <xf numFmtId="176" fontId="28" fillId="5" borderId="5" xfId="0" applyNumberFormat="1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176" fontId="23" fillId="6" borderId="5" xfId="0" applyNumberFormat="1" applyFont="1" applyFill="1" applyBorder="1" applyAlignment="1">
      <alignment horizontal="center" vertical="center"/>
    </xf>
    <xf numFmtId="176" fontId="17" fillId="2" borderId="8" xfId="0" applyNumberFormat="1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49" fontId="17" fillId="2" borderId="13" xfId="0" applyNumberFormat="1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9" fontId="17" fillId="2" borderId="8" xfId="4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176" fontId="17" fillId="5" borderId="16" xfId="0" applyNumberFormat="1" applyFont="1" applyFill="1" applyBorder="1" applyAlignment="1">
      <alignment horizontal="center" vertical="center" wrapText="1"/>
    </xf>
    <xf numFmtId="176" fontId="21" fillId="5" borderId="16" xfId="0" applyNumberFormat="1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/>
    </xf>
    <xf numFmtId="176" fontId="23" fillId="3" borderId="7" xfId="0" applyNumberFormat="1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vertical="center" wrapText="1"/>
    </xf>
    <xf numFmtId="0" fontId="17" fillId="3" borderId="15" xfId="0" applyFont="1" applyFill="1" applyBorder="1" applyAlignment="1">
      <alignment horizontal="center" vertical="center" wrapText="1"/>
    </xf>
    <xf numFmtId="176" fontId="23" fillId="3" borderId="16" xfId="0" applyNumberFormat="1" applyFont="1" applyFill="1" applyBorder="1" applyAlignment="1">
      <alignment horizontal="center" vertical="center"/>
    </xf>
    <xf numFmtId="49" fontId="17" fillId="2" borderId="43" xfId="0" applyNumberFormat="1" applyFont="1" applyFill="1" applyBorder="1" applyAlignment="1">
      <alignment horizontal="center" vertical="center" wrapText="1"/>
    </xf>
    <xf numFmtId="0" fontId="17" fillId="2" borderId="42" xfId="0" applyFont="1" applyFill="1" applyBorder="1" applyAlignment="1">
      <alignment horizontal="center" vertical="center"/>
    </xf>
    <xf numFmtId="176" fontId="17" fillId="2" borderId="42" xfId="0" applyNumberFormat="1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center" vertical="center"/>
    </xf>
    <xf numFmtId="179" fontId="23" fillId="0" borderId="5" xfId="0" applyNumberFormat="1" applyFont="1" applyFill="1" applyBorder="1" applyAlignment="1">
      <alignment horizontal="center" vertical="center"/>
    </xf>
    <xf numFmtId="49" fontId="17" fillId="4" borderId="13" xfId="0" applyNumberFormat="1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/>
    </xf>
    <xf numFmtId="176" fontId="17" fillId="4" borderId="8" xfId="0" applyNumberFormat="1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49" fontId="17" fillId="4" borderId="18" xfId="0" applyNumberFormat="1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/>
    </xf>
    <xf numFmtId="176" fontId="17" fillId="4" borderId="19" xfId="0" applyNumberFormat="1" applyFont="1" applyFill="1" applyBorder="1" applyAlignment="1">
      <alignment horizontal="center" vertical="center"/>
    </xf>
    <xf numFmtId="176" fontId="17" fillId="4" borderId="40" xfId="0" applyNumberFormat="1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176" fontId="17" fillId="4" borderId="41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76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29" fillId="0" borderId="0" xfId="0" applyFont="1" applyFill="1" applyAlignment="1">
      <alignment vertical="center"/>
    </xf>
    <xf numFmtId="176" fontId="29" fillId="0" borderId="0" xfId="0" applyNumberFormat="1" applyFont="1" applyFill="1" applyAlignment="1">
      <alignment vertical="center"/>
    </xf>
    <xf numFmtId="0" fontId="30" fillId="0" borderId="0" xfId="0" applyFont="1" applyAlignment="1">
      <alignment vertical="center"/>
    </xf>
    <xf numFmtId="7" fontId="23" fillId="0" borderId="5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horizontal="center" vertical="center" wrapText="1"/>
    </xf>
    <xf numFmtId="177" fontId="17" fillId="0" borderId="0" xfId="3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30" fillId="0" borderId="0" xfId="0" applyFont="1" applyFill="1" applyAlignment="1">
      <alignment vertical="center"/>
    </xf>
    <xf numFmtId="0" fontId="11" fillId="0" borderId="10" xfId="0" applyFont="1" applyBorder="1"/>
    <xf numFmtId="0" fontId="22" fillId="3" borderId="47" xfId="0" applyFont="1" applyFill="1" applyBorder="1" applyAlignment="1">
      <alignment horizontal="left" vertical="center" wrapText="1"/>
    </xf>
    <xf numFmtId="0" fontId="21" fillId="0" borderId="46" xfId="0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left" vertical="center" wrapText="1"/>
    </xf>
    <xf numFmtId="0" fontId="22" fillId="0" borderId="46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vertical="center" wrapText="1"/>
    </xf>
    <xf numFmtId="0" fontId="26" fillId="3" borderId="6" xfId="0" applyFont="1" applyFill="1" applyBorder="1" applyAlignment="1">
      <alignment horizontal="left" vertical="center" wrapText="1"/>
    </xf>
    <xf numFmtId="178" fontId="23" fillId="6" borderId="5" xfId="0" applyNumberFormat="1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176" fontId="26" fillId="0" borderId="5" xfId="0" applyNumberFormat="1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17" fillId="3" borderId="0" xfId="3" applyFont="1" applyFill="1" applyBorder="1" applyAlignment="1">
      <alignment horizontal="center" vertical="center" wrapText="1"/>
    </xf>
    <xf numFmtId="0" fontId="18" fillId="3" borderId="0" xfId="3" applyFont="1" applyFill="1" applyBorder="1" applyAlignment="1">
      <alignment vertical="center" wrapText="1"/>
    </xf>
    <xf numFmtId="0" fontId="17" fillId="3" borderId="0" xfId="3" applyFont="1" applyFill="1" applyBorder="1" applyAlignment="1">
      <alignment vertical="center" wrapText="1"/>
    </xf>
    <xf numFmtId="177" fontId="17" fillId="5" borderId="0" xfId="3" applyNumberFormat="1" applyFont="1" applyFill="1" applyBorder="1" applyAlignment="1">
      <alignment horizontal="center" vertical="center" wrapText="1"/>
    </xf>
    <xf numFmtId="0" fontId="17" fillId="5" borderId="0" xfId="3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left" vertical="center" wrapText="1"/>
    </xf>
    <xf numFmtId="0" fontId="26" fillId="3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/>
    </xf>
    <xf numFmtId="0" fontId="22" fillId="3" borderId="0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horizontal="center" vertical="center"/>
    </xf>
    <xf numFmtId="0" fontId="31" fillId="3" borderId="0" xfId="8" applyFill="1" applyBorder="1" applyAlignment="1">
      <alignment horizontal="left" vertical="center" wrapText="1"/>
    </xf>
    <xf numFmtId="0" fontId="20" fillId="0" borderId="38" xfId="0" applyFont="1" applyFill="1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7" fontId="26" fillId="0" borderId="5" xfId="0" applyNumberFormat="1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left" vertical="center" wrapText="1"/>
    </xf>
    <xf numFmtId="0" fontId="31" fillId="0" borderId="0" xfId="8" applyFill="1" applyBorder="1" applyAlignment="1">
      <alignment horizontal="left" vertical="center" wrapText="1"/>
    </xf>
    <xf numFmtId="0" fontId="20" fillId="0" borderId="0" xfId="0" applyFont="1" applyFill="1" applyAlignment="1">
      <alignment vertical="center"/>
    </xf>
    <xf numFmtId="0" fontId="26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vertical="center"/>
    </xf>
    <xf numFmtId="7" fontId="26" fillId="0" borderId="16" xfId="0" applyNumberFormat="1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left" vertical="center"/>
    </xf>
    <xf numFmtId="0" fontId="22" fillId="3" borderId="46" xfId="0" applyFont="1" applyFill="1" applyBorder="1" applyAlignment="1">
      <alignment horizontal="left" vertical="center" wrapText="1"/>
    </xf>
    <xf numFmtId="0" fontId="21" fillId="5" borderId="46" xfId="0" applyFont="1" applyFill="1" applyBorder="1" applyAlignment="1">
      <alignment horizontal="center" vertical="center" wrapText="1"/>
    </xf>
    <xf numFmtId="0" fontId="10" fillId="0" borderId="46" xfId="7" applyFont="1" applyBorder="1" applyAlignment="1">
      <alignment horizontal="left" vertical="center"/>
    </xf>
    <xf numFmtId="0" fontId="10" fillId="0" borderId="46" xfId="0" applyFont="1" applyBorder="1"/>
    <xf numFmtId="0" fontId="11" fillId="0" borderId="46" xfId="0" applyFont="1" applyBorder="1"/>
    <xf numFmtId="0" fontId="12" fillId="0" borderId="46" xfId="0" applyFont="1" applyBorder="1"/>
    <xf numFmtId="0" fontId="17" fillId="2" borderId="46" xfId="0" applyFont="1" applyFill="1" applyBorder="1" applyAlignment="1">
      <alignment horizontal="left" vertical="center"/>
    </xf>
    <xf numFmtId="0" fontId="19" fillId="3" borderId="46" xfId="0" applyFont="1" applyFill="1" applyBorder="1" applyAlignment="1">
      <alignment horizontal="center" vertical="center" wrapText="1"/>
    </xf>
    <xf numFmtId="0" fontId="32" fillId="5" borderId="6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center" vertical="center" wrapText="1"/>
    </xf>
    <xf numFmtId="176" fontId="26" fillId="0" borderId="7" xfId="0" applyNumberFormat="1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vertical="center" wrapText="1"/>
    </xf>
    <xf numFmtId="0" fontId="20" fillId="3" borderId="6" xfId="0" applyFont="1" applyFill="1" applyBorder="1" applyAlignment="1">
      <alignment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7" fillId="0" borderId="46" xfId="0" applyFont="1" applyFill="1" applyBorder="1" applyAlignment="1">
      <alignment horizontal="left" vertical="center" wrapText="1"/>
    </xf>
    <xf numFmtId="0" fontId="28" fillId="5" borderId="46" xfId="0" applyFont="1" applyFill="1" applyBorder="1" applyAlignment="1">
      <alignment horizontal="center" vertical="center" wrapText="1"/>
    </xf>
    <xf numFmtId="0" fontId="27" fillId="0" borderId="46" xfId="0" applyFont="1" applyFill="1" applyBorder="1" applyAlignment="1">
      <alignment vertical="center" wrapText="1"/>
    </xf>
    <xf numFmtId="0" fontId="22" fillId="0" borderId="46" xfId="0" applyFont="1" applyFill="1" applyBorder="1" applyAlignment="1">
      <alignment vertical="center" wrapText="1"/>
    </xf>
    <xf numFmtId="0" fontId="27" fillId="3" borderId="46" xfId="0" applyFont="1" applyFill="1" applyBorder="1" applyAlignment="1">
      <alignment vertical="center" wrapText="1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8" fillId="3" borderId="5" xfId="3" applyFont="1" applyFill="1" applyBorder="1" applyAlignment="1">
      <alignment vertical="center" wrapText="1"/>
    </xf>
    <xf numFmtId="0" fontId="18" fillId="3" borderId="6" xfId="3" applyFont="1" applyFill="1" applyBorder="1" applyAlignment="1">
      <alignment vertical="center" wrapText="1"/>
    </xf>
    <xf numFmtId="0" fontId="18" fillId="3" borderId="10" xfId="3" applyFont="1" applyFill="1" applyBorder="1" applyAlignment="1">
      <alignment vertical="center" wrapText="1"/>
    </xf>
    <xf numFmtId="0" fontId="18" fillId="3" borderId="25" xfId="3" applyFont="1" applyFill="1" applyBorder="1" applyAlignment="1">
      <alignment vertical="center" wrapText="1"/>
    </xf>
    <xf numFmtId="0" fontId="18" fillId="3" borderId="26" xfId="3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10" xfId="3" applyFont="1" applyFill="1" applyBorder="1" applyAlignment="1">
      <alignment vertical="center" wrapText="1"/>
    </xf>
    <xf numFmtId="0" fontId="17" fillId="3" borderId="25" xfId="3" applyFont="1" applyFill="1" applyBorder="1" applyAlignment="1">
      <alignment vertical="center" wrapText="1"/>
    </xf>
    <xf numFmtId="0" fontId="17" fillId="3" borderId="26" xfId="3" applyFont="1" applyFill="1" applyBorder="1" applyAlignment="1">
      <alignment vertical="center" wrapText="1"/>
    </xf>
    <xf numFmtId="0" fontId="17" fillId="3" borderId="30" xfId="3" applyFont="1" applyFill="1" applyBorder="1" applyAlignment="1">
      <alignment vertical="center" wrapText="1"/>
    </xf>
    <xf numFmtId="0" fontId="17" fillId="3" borderId="33" xfId="3" applyFont="1" applyFill="1" applyBorder="1" applyAlignment="1">
      <alignment vertical="center" wrapText="1"/>
    </xf>
    <xf numFmtId="0" fontId="17" fillId="3" borderId="32" xfId="3" applyFont="1" applyFill="1" applyBorder="1" applyAlignment="1">
      <alignment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25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 wrapText="1"/>
    </xf>
    <xf numFmtId="0" fontId="22" fillId="3" borderId="27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15" xfId="0" applyFont="1" applyFill="1" applyBorder="1" applyAlignment="1">
      <alignment horizontal="center"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22" fillId="5" borderId="25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22" fillId="3" borderId="37" xfId="0" applyFont="1" applyFill="1" applyBorder="1" applyAlignment="1">
      <alignment horizontal="center" vertical="center" wrapText="1"/>
    </xf>
    <xf numFmtId="0" fontId="22" fillId="3" borderId="45" xfId="0" applyFont="1" applyFill="1" applyBorder="1" applyAlignment="1">
      <alignment horizontal="center" vertical="center" wrapText="1"/>
    </xf>
    <xf numFmtId="0" fontId="22" fillId="3" borderId="39" xfId="0" applyFont="1" applyFill="1" applyBorder="1" applyAlignment="1">
      <alignment horizontal="center" vertical="center" wrapText="1"/>
    </xf>
    <xf numFmtId="49" fontId="17" fillId="2" borderId="28" xfId="0" applyNumberFormat="1" applyFont="1" applyFill="1" applyBorder="1" applyAlignment="1">
      <alignment horizontal="center" vertical="center" wrapText="1"/>
    </xf>
    <xf numFmtId="49" fontId="17" fillId="2" borderId="29" xfId="0" applyNumberFormat="1" applyFont="1" applyFill="1" applyBorder="1" applyAlignment="1">
      <alignment horizontal="center" vertical="center" wrapText="1"/>
    </xf>
    <xf numFmtId="0" fontId="17" fillId="0" borderId="46" xfId="3" applyFont="1" applyFill="1" applyBorder="1" applyAlignment="1">
      <alignment horizontal="center" vertical="center" wrapText="1"/>
    </xf>
    <xf numFmtId="0" fontId="17" fillId="0" borderId="0" xfId="3" applyFont="1" applyFill="1" applyBorder="1" applyAlignment="1">
      <alignment horizontal="center" vertical="center" wrapText="1"/>
    </xf>
    <xf numFmtId="0" fontId="17" fillId="0" borderId="46" xfId="3" applyFont="1" applyFill="1" applyBorder="1" applyAlignment="1">
      <alignment horizontal="left" vertical="center" wrapText="1"/>
    </xf>
    <xf numFmtId="0" fontId="17" fillId="0" borderId="0" xfId="3" applyFont="1" applyFill="1" applyBorder="1" applyAlignment="1">
      <alignment horizontal="left" vertical="center" wrapText="1"/>
    </xf>
    <xf numFmtId="0" fontId="21" fillId="5" borderId="26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177" fontId="17" fillId="5" borderId="10" xfId="3" applyNumberFormat="1" applyFont="1" applyFill="1" applyBorder="1" applyAlignment="1">
      <alignment horizontal="center" vertical="center" wrapText="1"/>
    </xf>
    <xf numFmtId="177" fontId="17" fillId="5" borderId="26" xfId="3" applyNumberFormat="1" applyFont="1" applyFill="1" applyBorder="1" applyAlignment="1">
      <alignment horizontal="center" vertical="center" wrapText="1"/>
    </xf>
    <xf numFmtId="0" fontId="17" fillId="5" borderId="30" xfId="3" applyFont="1" applyFill="1" applyBorder="1" applyAlignment="1">
      <alignment horizontal="center" vertical="center" wrapText="1"/>
    </xf>
    <xf numFmtId="0" fontId="17" fillId="5" borderId="31" xfId="3" applyFont="1" applyFill="1" applyBorder="1" applyAlignment="1">
      <alignment horizontal="center" vertical="center" wrapText="1"/>
    </xf>
    <xf numFmtId="0" fontId="17" fillId="5" borderId="32" xfId="3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1" fillId="5" borderId="46" xfId="0" applyFont="1" applyFill="1" applyBorder="1" applyAlignment="1">
      <alignment horizontal="center" vertical="center" wrapText="1"/>
    </xf>
    <xf numFmtId="0" fontId="20" fillId="0" borderId="10" xfId="7" applyFont="1" applyBorder="1" applyAlignment="1">
      <alignment horizontal="left" vertical="center"/>
    </xf>
    <xf numFmtId="0" fontId="20" fillId="0" borderId="10" xfId="0" applyFont="1" applyBorder="1"/>
  </cellXfs>
  <cellStyles count="9">
    <cellStyle name="_ET_STYLE_NoName_00_" xfId="1"/>
    <cellStyle name="0,0_x000d__x000a_NA_x000d__x000a_" xfId="2"/>
    <cellStyle name="Normal_Sheet1" xfId="3"/>
    <cellStyle name="百分比" xfId="4" builtinId="5"/>
    <cellStyle name="常规" xfId="0" builtinId="0"/>
    <cellStyle name="常规 2" xfId="7"/>
    <cellStyle name="超链接" xfId="8" builtinId="8"/>
    <cellStyle name="쉼표 [0]_2006 BHC Conference in JEJU Budget (Basic, Eng)" xfId="5"/>
    <cellStyle name="표준_2006 BHC Conference in JEJU Budget (Basic, Eng)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28221</xdr:colOff>
      <xdr:row>87</xdr:row>
      <xdr:rowOff>76200</xdr:rowOff>
    </xdr:from>
    <xdr:to>
      <xdr:col>6</xdr:col>
      <xdr:colOff>2588513</xdr:colOff>
      <xdr:row>94</xdr:row>
      <xdr:rowOff>182864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65521" y="14554200"/>
          <a:ext cx="2560292" cy="1440164"/>
        </a:xfrm>
        <a:prstGeom prst="rect">
          <a:avLst/>
        </a:prstGeom>
      </xdr:spPr>
    </xdr:pic>
    <xdr:clientData/>
  </xdr:twoCellAnchor>
  <xdr:twoCellAnchor editAs="oneCell">
    <xdr:from>
      <xdr:col>6</xdr:col>
      <xdr:colOff>2658155</xdr:colOff>
      <xdr:row>87</xdr:row>
      <xdr:rowOff>69850</xdr:rowOff>
    </xdr:from>
    <xdr:to>
      <xdr:col>7</xdr:col>
      <xdr:colOff>2237716</xdr:colOff>
      <xdr:row>95</xdr:row>
      <xdr:rowOff>12700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95455" y="14547850"/>
          <a:ext cx="2553976" cy="1466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"/>
  <sheetViews>
    <sheetView showGridLines="0" tabSelected="1" topLeftCell="A4" zoomScale="85" zoomScaleNormal="85" zoomScaleSheetLayoutView="100" workbookViewId="0">
      <selection activeCell="F21" sqref="F21"/>
    </sheetView>
  </sheetViews>
  <sheetFormatPr defaultColWidth="9" defaultRowHeight="15" customHeight="1" x14ac:dyDescent="0.25"/>
  <cols>
    <col min="1" max="1" width="0.25" style="1" customWidth="1"/>
    <col min="2" max="2" width="47.83203125" style="93" bestFit="1" customWidth="1"/>
    <col min="3" max="3" width="17.9140625" style="93" bestFit="1" customWidth="1"/>
    <col min="4" max="4" width="13.33203125" style="94" bestFit="1" customWidth="1"/>
    <col min="5" max="5" width="9.6640625" style="94" bestFit="1" customWidth="1"/>
    <col min="6" max="6" width="13.83203125" style="94" bestFit="1" customWidth="1"/>
    <col min="7" max="7" width="39" style="95" bestFit="1" customWidth="1"/>
    <col min="8" max="8" width="255.58203125" style="95" bestFit="1" customWidth="1"/>
    <col min="9" max="9" width="33.25" style="97" bestFit="1" customWidth="1"/>
    <col min="10" max="17" width="0" style="1" hidden="1" customWidth="1"/>
    <col min="18" max="16384" width="9" style="1"/>
  </cols>
  <sheetData>
    <row r="1" spans="1:14" ht="28" customHeight="1" x14ac:dyDescent="0.25">
      <c r="B1" s="182" t="s">
        <v>99</v>
      </c>
      <c r="C1" s="183"/>
      <c r="D1" s="183"/>
      <c r="E1" s="183"/>
      <c r="F1" s="183"/>
      <c r="G1" s="184"/>
      <c r="H1" s="130"/>
      <c r="I1" s="101"/>
    </row>
    <row r="2" spans="1:14" s="2" customFormat="1" ht="15" customHeight="1" x14ac:dyDescent="0.25">
      <c r="B2" s="185" t="s">
        <v>58</v>
      </c>
      <c r="C2" s="3" t="s">
        <v>121</v>
      </c>
      <c r="D2" s="188" t="s">
        <v>77</v>
      </c>
      <c r="E2" s="189"/>
      <c r="F2" s="3" t="s">
        <v>122</v>
      </c>
      <c r="G2" s="4" t="s">
        <v>124</v>
      </c>
      <c r="H2" s="131"/>
      <c r="I2" s="102"/>
    </row>
    <row r="3" spans="1:14" s="2" customFormat="1" ht="15" customHeight="1" x14ac:dyDescent="0.25">
      <c r="B3" s="186"/>
      <c r="C3" s="3" t="s">
        <v>23</v>
      </c>
      <c r="D3" s="188" t="s">
        <v>78</v>
      </c>
      <c r="E3" s="189"/>
      <c r="F3" s="3" t="s">
        <v>24</v>
      </c>
      <c r="G3" s="4" t="s">
        <v>80</v>
      </c>
      <c r="H3" s="131"/>
      <c r="I3" s="102"/>
    </row>
    <row r="4" spans="1:14" s="2" customFormat="1" ht="15" customHeight="1" x14ac:dyDescent="0.25">
      <c r="B4" s="186"/>
      <c r="C4" s="3" t="s">
        <v>25</v>
      </c>
      <c r="D4" s="188" t="s">
        <v>79</v>
      </c>
      <c r="E4" s="189"/>
      <c r="F4" s="5" t="s">
        <v>19</v>
      </c>
      <c r="G4" s="4" t="s">
        <v>81</v>
      </c>
      <c r="H4" s="131"/>
      <c r="I4" s="102"/>
    </row>
    <row r="5" spans="1:14" s="2" customFormat="1" ht="15" customHeight="1" x14ac:dyDescent="0.25">
      <c r="B5" s="186"/>
      <c r="C5" s="3" t="s">
        <v>26</v>
      </c>
      <c r="D5" s="188" t="s">
        <v>82</v>
      </c>
      <c r="E5" s="189"/>
      <c r="F5" s="5" t="s">
        <v>30</v>
      </c>
      <c r="G5" s="4" t="s">
        <v>42</v>
      </c>
      <c r="H5" s="131"/>
      <c r="I5" s="222" t="s">
        <v>109</v>
      </c>
      <c r="J5" s="223"/>
      <c r="K5" s="223"/>
      <c r="L5" s="223"/>
      <c r="M5" s="223"/>
    </row>
    <row r="6" spans="1:14" s="2" customFormat="1" ht="15" customHeight="1" x14ac:dyDescent="0.25">
      <c r="B6" s="186"/>
      <c r="C6" s="190" t="s">
        <v>96</v>
      </c>
      <c r="D6" s="191"/>
      <c r="E6" s="192" t="s">
        <v>95</v>
      </c>
      <c r="F6" s="192"/>
      <c r="G6" s="193"/>
      <c r="H6" s="132"/>
      <c r="I6" s="222"/>
      <c r="J6" s="223"/>
      <c r="K6" s="223"/>
      <c r="L6" s="223"/>
      <c r="M6" s="223"/>
    </row>
    <row r="7" spans="1:14" s="2" customFormat="1" ht="15" customHeight="1" x14ac:dyDescent="0.25">
      <c r="B7" s="186"/>
      <c r="C7" s="190" t="s">
        <v>97</v>
      </c>
      <c r="D7" s="191"/>
      <c r="E7" s="192" t="s">
        <v>98</v>
      </c>
      <c r="F7" s="192"/>
      <c r="G7" s="193"/>
      <c r="H7" s="132"/>
      <c r="I7" s="222"/>
      <c r="J7" s="223"/>
      <c r="K7" s="223"/>
      <c r="L7" s="223"/>
      <c r="M7" s="223"/>
    </row>
    <row r="8" spans="1:14" s="2" customFormat="1" ht="15" customHeight="1" x14ac:dyDescent="0.25">
      <c r="B8" s="186"/>
      <c r="C8" s="190" t="s">
        <v>57</v>
      </c>
      <c r="D8" s="191"/>
      <c r="E8" s="194" t="s">
        <v>94</v>
      </c>
      <c r="F8" s="195"/>
      <c r="G8" s="196"/>
      <c r="H8" s="132"/>
      <c r="I8" s="222"/>
      <c r="J8" s="223"/>
      <c r="K8" s="223"/>
      <c r="L8" s="223"/>
      <c r="M8" s="223"/>
    </row>
    <row r="9" spans="1:14" s="2" customFormat="1" ht="15" customHeight="1" x14ac:dyDescent="0.25">
      <c r="B9" s="186"/>
      <c r="C9" s="197" t="s">
        <v>56</v>
      </c>
      <c r="D9" s="198"/>
      <c r="E9" s="199"/>
      <c r="F9" s="200"/>
      <c r="G9" s="201"/>
      <c r="H9" s="133"/>
      <c r="I9" s="222"/>
      <c r="J9" s="223"/>
      <c r="K9" s="223"/>
      <c r="L9" s="223"/>
      <c r="M9" s="223"/>
    </row>
    <row r="10" spans="1:14" s="2" customFormat="1" ht="15" customHeight="1" thickBot="1" x14ac:dyDescent="0.3">
      <c r="B10" s="187"/>
      <c r="C10" s="6" t="s">
        <v>27</v>
      </c>
      <c r="D10" s="202"/>
      <c r="E10" s="203"/>
      <c r="F10" s="203"/>
      <c r="G10" s="204"/>
      <c r="H10" s="133"/>
      <c r="I10" s="224" t="s">
        <v>110</v>
      </c>
      <c r="J10" s="225"/>
      <c r="K10" s="225"/>
      <c r="L10" s="225"/>
      <c r="M10" s="225"/>
      <c r="N10" s="225"/>
    </row>
    <row r="11" spans="1:14" s="2" customFormat="1" ht="15" customHeight="1" thickTop="1" x14ac:dyDescent="0.25">
      <c r="B11" s="7" t="s">
        <v>21</v>
      </c>
      <c r="C11" s="227" t="s">
        <v>43</v>
      </c>
      <c r="D11" s="227"/>
      <c r="E11" s="8" t="s">
        <v>36</v>
      </c>
      <c r="F11" s="228" t="s">
        <v>123</v>
      </c>
      <c r="G11" s="229"/>
      <c r="H11" s="134"/>
      <c r="I11" s="103"/>
    </row>
    <row r="12" spans="1:14" s="2" customFormat="1" ht="15" customHeight="1" thickBot="1" x14ac:dyDescent="0.3">
      <c r="B12" s="9" t="s">
        <v>22</v>
      </c>
      <c r="C12" s="230" t="s">
        <v>37</v>
      </c>
      <c r="D12" s="231"/>
      <c r="E12" s="10" t="s">
        <v>20</v>
      </c>
      <c r="F12" s="230">
        <v>13511070014</v>
      </c>
      <c r="G12" s="232"/>
      <c r="H12" s="135"/>
      <c r="I12" s="102"/>
    </row>
    <row r="13" spans="1:14" s="2" customFormat="1" ht="15" customHeight="1" thickTop="1" x14ac:dyDescent="0.25">
      <c r="B13" s="233" t="s">
        <v>31</v>
      </c>
      <c r="C13" s="234"/>
      <c r="D13" s="234"/>
      <c r="E13" s="234"/>
      <c r="F13" s="234"/>
      <c r="G13" s="235"/>
      <c r="H13" s="136"/>
      <c r="I13" s="104"/>
    </row>
    <row r="14" spans="1:14" s="11" customFormat="1" ht="15" customHeight="1" x14ac:dyDescent="0.25">
      <c r="B14" s="12" t="s">
        <v>2</v>
      </c>
      <c r="C14" s="13" t="s">
        <v>3</v>
      </c>
      <c r="D14" s="13" t="s">
        <v>13</v>
      </c>
      <c r="E14" s="13" t="s">
        <v>11</v>
      </c>
      <c r="F14" s="13" t="s">
        <v>1</v>
      </c>
      <c r="G14" s="167" t="s">
        <v>120</v>
      </c>
      <c r="H14" s="238" t="s">
        <v>118</v>
      </c>
      <c r="I14" s="105"/>
    </row>
    <row r="15" spans="1:14" s="11" customFormat="1" ht="15" customHeight="1" x14ac:dyDescent="0.25">
      <c r="B15" s="15" t="s">
        <v>47</v>
      </c>
      <c r="C15" s="16" t="s">
        <v>28</v>
      </c>
      <c r="D15" s="212"/>
      <c r="E15" s="212"/>
      <c r="F15" s="212"/>
      <c r="G15" s="213"/>
      <c r="H15" s="238"/>
      <c r="I15" s="106"/>
    </row>
    <row r="16" spans="1:14" s="11" customFormat="1" ht="15" customHeight="1" x14ac:dyDescent="0.25">
      <c r="A16" s="17"/>
      <c r="B16" s="236" t="s">
        <v>140</v>
      </c>
      <c r="C16" s="18">
        <v>3</v>
      </c>
      <c r="D16" s="100">
        <v>2000</v>
      </c>
      <c r="E16" s="18">
        <v>1</v>
      </c>
      <c r="F16" s="19">
        <f t="shared" ref="F16:F27" si="0">E16*D16*C16</f>
        <v>6000</v>
      </c>
      <c r="G16" s="125" t="s">
        <v>127</v>
      </c>
      <c r="H16" s="139"/>
      <c r="I16" s="107" t="s">
        <v>102</v>
      </c>
    </row>
    <row r="17" spans="1:9" s="153" customFormat="1" ht="15" customHeight="1" x14ac:dyDescent="0.25">
      <c r="A17" s="148"/>
      <c r="B17" s="237"/>
      <c r="C17" s="149">
        <v>1</v>
      </c>
      <c r="D17" s="150">
        <v>2700</v>
      </c>
      <c r="E17" s="149">
        <v>1</v>
      </c>
      <c r="F17" s="150">
        <f t="shared" si="0"/>
        <v>2700</v>
      </c>
      <c r="G17" s="151" t="s">
        <v>128</v>
      </c>
      <c r="H17" s="152" t="s">
        <v>112</v>
      </c>
      <c r="I17" s="107" t="s">
        <v>106</v>
      </c>
    </row>
    <row r="18" spans="1:9" s="11" customFormat="1" ht="15" customHeight="1" x14ac:dyDescent="0.25">
      <c r="A18" s="17"/>
      <c r="B18" s="236" t="s">
        <v>139</v>
      </c>
      <c r="C18" s="176">
        <v>3</v>
      </c>
      <c r="D18" s="150">
        <v>1850</v>
      </c>
      <c r="E18" s="149">
        <v>1</v>
      </c>
      <c r="F18" s="150">
        <f t="shared" si="0"/>
        <v>5550</v>
      </c>
      <c r="G18" s="125" t="s">
        <v>137</v>
      </c>
      <c r="H18" s="139"/>
      <c r="I18" s="108" t="s">
        <v>107</v>
      </c>
    </row>
    <row r="19" spans="1:9" s="153" customFormat="1" ht="15" customHeight="1" x14ac:dyDescent="0.25">
      <c r="A19" s="148"/>
      <c r="B19" s="237"/>
      <c r="C19" s="149">
        <v>1</v>
      </c>
      <c r="D19" s="150">
        <v>2050</v>
      </c>
      <c r="E19" s="149">
        <v>1</v>
      </c>
      <c r="F19" s="150">
        <f t="shared" si="0"/>
        <v>2050</v>
      </c>
      <c r="G19" s="151" t="s">
        <v>138</v>
      </c>
      <c r="H19" s="154" t="s">
        <v>144</v>
      </c>
      <c r="I19" s="108" t="s">
        <v>108</v>
      </c>
    </row>
    <row r="20" spans="1:9" s="11" customFormat="1" ht="15" customHeight="1" x14ac:dyDescent="0.25">
      <c r="A20" s="17"/>
      <c r="B20" s="236" t="s">
        <v>141</v>
      </c>
      <c r="C20" s="18">
        <v>3</v>
      </c>
      <c r="D20" s="100">
        <v>2350</v>
      </c>
      <c r="E20" s="18">
        <v>2</v>
      </c>
      <c r="F20" s="19">
        <f t="shared" si="0"/>
        <v>14100</v>
      </c>
      <c r="G20" s="125" t="s">
        <v>135</v>
      </c>
      <c r="H20" s="139"/>
      <c r="I20" s="107"/>
    </row>
    <row r="21" spans="1:9" s="153" customFormat="1" ht="15" customHeight="1" x14ac:dyDescent="0.25">
      <c r="A21" s="148"/>
      <c r="B21" s="237"/>
      <c r="C21" s="149">
        <v>1</v>
      </c>
      <c r="D21" s="150">
        <v>3500</v>
      </c>
      <c r="E21" s="149">
        <v>2</v>
      </c>
      <c r="F21" s="150">
        <f t="shared" si="0"/>
        <v>7000</v>
      </c>
      <c r="G21" s="151" t="s">
        <v>136</v>
      </c>
      <c r="H21" s="139" t="s">
        <v>111</v>
      </c>
      <c r="I21" s="107" t="s">
        <v>103</v>
      </c>
    </row>
    <row r="22" spans="1:9" s="11" customFormat="1" ht="15" customHeight="1" x14ac:dyDescent="0.25">
      <c r="A22" s="17"/>
      <c r="B22" s="236" t="s">
        <v>142</v>
      </c>
      <c r="C22" s="18">
        <v>3</v>
      </c>
      <c r="D22" s="100">
        <v>1870</v>
      </c>
      <c r="E22" s="18">
        <v>1</v>
      </c>
      <c r="F22" s="19">
        <f t="shared" ref="F22:F26" si="1">E22*D22*C22</f>
        <v>5610</v>
      </c>
      <c r="G22" s="125" t="s">
        <v>129</v>
      </c>
      <c r="I22" s="108" t="s">
        <v>104</v>
      </c>
    </row>
    <row r="23" spans="1:9" s="153" customFormat="1" ht="15" customHeight="1" x14ac:dyDescent="0.25">
      <c r="A23" s="148"/>
      <c r="B23" s="237"/>
      <c r="C23" s="149">
        <v>1</v>
      </c>
      <c r="D23" s="150">
        <v>2080</v>
      </c>
      <c r="E23" s="149">
        <v>1</v>
      </c>
      <c r="F23" s="150">
        <f t="shared" si="0"/>
        <v>2080</v>
      </c>
      <c r="G23" s="151" t="s">
        <v>130</v>
      </c>
      <c r="H23" s="147" t="s">
        <v>116</v>
      </c>
      <c r="I23" s="108" t="s">
        <v>105</v>
      </c>
    </row>
    <row r="24" spans="1:9" s="11" customFormat="1" ht="15" customHeight="1" x14ac:dyDescent="0.25">
      <c r="A24" s="17"/>
      <c r="B24" s="210" t="s">
        <v>145</v>
      </c>
      <c r="C24" s="18">
        <v>3</v>
      </c>
      <c r="D24" s="100">
        <v>1500</v>
      </c>
      <c r="E24" s="18">
        <v>1</v>
      </c>
      <c r="F24" s="19">
        <f t="shared" si="1"/>
        <v>4500</v>
      </c>
      <c r="G24" s="125" t="s">
        <v>131</v>
      </c>
    </row>
    <row r="25" spans="1:9" s="153" customFormat="1" ht="15" customHeight="1" x14ac:dyDescent="0.25">
      <c r="A25" s="148"/>
      <c r="B25" s="211"/>
      <c r="C25" s="149">
        <v>1</v>
      </c>
      <c r="D25" s="150">
        <v>1500</v>
      </c>
      <c r="E25" s="149">
        <v>1</v>
      </c>
      <c r="F25" s="150">
        <f t="shared" si="0"/>
        <v>1500</v>
      </c>
      <c r="G25" s="151" t="s">
        <v>132</v>
      </c>
      <c r="H25" s="147" t="s">
        <v>119</v>
      </c>
      <c r="I25" s="107" t="s">
        <v>115</v>
      </c>
    </row>
    <row r="26" spans="1:9" s="11" customFormat="1" ht="15" customHeight="1" x14ac:dyDescent="0.25">
      <c r="A26" s="20"/>
      <c r="B26" s="210" t="s">
        <v>143</v>
      </c>
      <c r="C26" s="18">
        <v>3</v>
      </c>
      <c r="D26" s="21">
        <v>1650</v>
      </c>
      <c r="E26" s="22">
        <v>2</v>
      </c>
      <c r="F26" s="19">
        <f t="shared" si="1"/>
        <v>9900</v>
      </c>
      <c r="G26" s="125" t="s">
        <v>133</v>
      </c>
      <c r="I26" s="11" t="s">
        <v>114</v>
      </c>
    </row>
    <row r="27" spans="1:9" s="153" customFormat="1" ht="15" customHeight="1" x14ac:dyDescent="0.25">
      <c r="A27" s="155"/>
      <c r="B27" s="211"/>
      <c r="C27" s="149">
        <v>1</v>
      </c>
      <c r="D27" s="156">
        <v>1950</v>
      </c>
      <c r="E27" s="157">
        <v>2</v>
      </c>
      <c r="F27" s="150">
        <f t="shared" si="0"/>
        <v>3900</v>
      </c>
      <c r="G27" s="151" t="s">
        <v>134</v>
      </c>
      <c r="H27" s="147" t="s">
        <v>117</v>
      </c>
      <c r="I27" s="153" t="s">
        <v>113</v>
      </c>
    </row>
    <row r="28" spans="1:9" s="11" customFormat="1" ht="15" customHeight="1" thickBot="1" x14ac:dyDescent="0.3">
      <c r="B28" s="23" t="s">
        <v>59</v>
      </c>
      <c r="C28" s="24"/>
      <c r="D28" s="24"/>
      <c r="E28" s="24"/>
      <c r="F28" s="25">
        <f>SUM(F16:F27)</f>
        <v>64890</v>
      </c>
      <c r="G28" s="26"/>
      <c r="H28" s="140"/>
      <c r="I28" s="109"/>
    </row>
    <row r="29" spans="1:9" ht="17.5" hidden="1" customHeight="1" thickTop="1" thickBot="1" x14ac:dyDescent="0.3">
      <c r="B29" s="214" t="s">
        <v>34</v>
      </c>
      <c r="C29" s="215"/>
      <c r="D29" s="215"/>
      <c r="E29" s="215"/>
      <c r="F29" s="215"/>
      <c r="G29" s="216"/>
      <c r="H29" s="136"/>
      <c r="I29" s="104"/>
    </row>
    <row r="30" spans="1:9" ht="17" hidden="1" customHeight="1" thickBot="1" x14ac:dyDescent="0.3">
      <c r="A30" s="27"/>
      <c r="B30" s="28" t="s">
        <v>16</v>
      </c>
      <c r="C30" s="13" t="s">
        <v>3</v>
      </c>
      <c r="D30" s="13" t="s">
        <v>72</v>
      </c>
      <c r="E30" s="13" t="s">
        <v>11</v>
      </c>
      <c r="F30" s="13" t="s">
        <v>1</v>
      </c>
      <c r="G30" s="14" t="s">
        <v>14</v>
      </c>
      <c r="H30" s="137"/>
      <c r="I30" s="105"/>
    </row>
    <row r="31" spans="1:9" s="11" customFormat="1" ht="15" hidden="1" customHeight="1" thickBot="1" x14ac:dyDescent="0.3">
      <c r="A31" s="17"/>
      <c r="B31" s="29"/>
      <c r="C31" s="18"/>
      <c r="D31" s="19"/>
      <c r="E31" s="18">
        <v>0</v>
      </c>
      <c r="F31" s="19">
        <f>E31*D31*C31</f>
        <v>0</v>
      </c>
      <c r="G31" s="30"/>
      <c r="H31" s="141"/>
      <c r="I31" s="110"/>
    </row>
    <row r="32" spans="1:9" s="11" customFormat="1" ht="15" hidden="1" customHeight="1" thickBot="1" x14ac:dyDescent="0.3">
      <c r="A32" s="17"/>
      <c r="B32" s="29"/>
      <c r="C32" s="18"/>
      <c r="D32" s="19"/>
      <c r="E32" s="18">
        <v>0</v>
      </c>
      <c r="F32" s="19">
        <f t="shared" ref="F32:F33" si="2">E32*D32*C32</f>
        <v>0</v>
      </c>
      <c r="G32" s="30"/>
      <c r="H32" s="141"/>
      <c r="I32" s="110"/>
    </row>
    <row r="33" spans="1:9" s="11" customFormat="1" ht="15" hidden="1" customHeight="1" thickBot="1" x14ac:dyDescent="0.3">
      <c r="A33" s="17"/>
      <c r="B33" s="31"/>
      <c r="C33" s="22"/>
      <c r="D33" s="21"/>
      <c r="E33" s="22">
        <v>0</v>
      </c>
      <c r="F33" s="19">
        <f t="shared" si="2"/>
        <v>0</v>
      </c>
      <c r="G33" s="32"/>
      <c r="H33" s="141"/>
      <c r="I33" s="110"/>
    </row>
    <row r="34" spans="1:9" ht="17" hidden="1" customHeight="1" thickBot="1" x14ac:dyDescent="0.3">
      <c r="A34" s="27"/>
      <c r="B34" s="33" t="s">
        <v>18</v>
      </c>
      <c r="C34" s="24"/>
      <c r="D34" s="24"/>
      <c r="E34" s="24"/>
      <c r="F34" s="25">
        <f>SUM(F31:F32)</f>
        <v>0</v>
      </c>
      <c r="G34" s="26"/>
      <c r="H34" s="140"/>
      <c r="I34" s="109"/>
    </row>
    <row r="35" spans="1:9" ht="17.5" hidden="1" customHeight="1" thickTop="1" thickBot="1" x14ac:dyDescent="0.3">
      <c r="B35" s="214" t="s">
        <v>17</v>
      </c>
      <c r="C35" s="215"/>
      <c r="D35" s="215"/>
      <c r="E35" s="215"/>
      <c r="F35" s="215"/>
      <c r="G35" s="216"/>
      <c r="H35" s="136"/>
      <c r="I35" s="104"/>
    </row>
    <row r="36" spans="1:9" ht="17" hidden="1" customHeight="1" thickBot="1" x14ac:dyDescent="0.3">
      <c r="B36" s="34" t="s">
        <v>16</v>
      </c>
      <c r="C36" s="13" t="s">
        <v>3</v>
      </c>
      <c r="D36" s="13" t="s">
        <v>72</v>
      </c>
      <c r="E36" s="13" t="s">
        <v>11</v>
      </c>
      <c r="F36" s="13" t="s">
        <v>1</v>
      </c>
      <c r="G36" s="14" t="s">
        <v>14</v>
      </c>
      <c r="H36" s="137"/>
      <c r="I36" s="105"/>
    </row>
    <row r="37" spans="1:9" ht="17" hidden="1" customHeight="1" thickBot="1" x14ac:dyDescent="0.3">
      <c r="B37" s="35"/>
      <c r="C37" s="18"/>
      <c r="D37" s="19"/>
      <c r="E37" s="18">
        <v>1</v>
      </c>
      <c r="F37" s="36">
        <f>E37*D37*C37</f>
        <v>0</v>
      </c>
      <c r="G37" s="30"/>
      <c r="H37" s="141"/>
      <c r="I37" s="110"/>
    </row>
    <row r="38" spans="1:9" ht="17" hidden="1" customHeight="1" thickBot="1" x14ac:dyDescent="0.3">
      <c r="B38" s="35"/>
      <c r="C38" s="18"/>
      <c r="D38" s="37"/>
      <c r="E38" s="18">
        <v>1</v>
      </c>
      <c r="F38" s="36">
        <f>E38*D38*C38</f>
        <v>0</v>
      </c>
      <c r="G38" s="30"/>
      <c r="H38" s="141"/>
      <c r="I38" s="110"/>
    </row>
    <row r="39" spans="1:9" ht="17" hidden="1" customHeight="1" thickBot="1" x14ac:dyDescent="0.3">
      <c r="B39" s="38"/>
      <c r="C39" s="22"/>
      <c r="D39" s="21"/>
      <c r="E39" s="22">
        <v>1</v>
      </c>
      <c r="F39" s="19">
        <f>E39*D39*C39</f>
        <v>0</v>
      </c>
      <c r="G39" s="32"/>
      <c r="H39" s="141"/>
      <c r="I39" s="110"/>
    </row>
    <row r="40" spans="1:9" ht="17" hidden="1" customHeight="1" thickBot="1" x14ac:dyDescent="0.3">
      <c r="B40" s="23" t="s">
        <v>18</v>
      </c>
      <c r="C40" s="24"/>
      <c r="D40" s="24"/>
      <c r="E40" s="24"/>
      <c r="F40" s="25">
        <f>SUM(F37:F39)</f>
        <v>0</v>
      </c>
      <c r="G40" s="26"/>
      <c r="H40" s="140"/>
      <c r="I40" s="109"/>
    </row>
    <row r="41" spans="1:9" ht="15" customHeight="1" thickTop="1" x14ac:dyDescent="0.25">
      <c r="B41" s="214" t="s">
        <v>48</v>
      </c>
      <c r="C41" s="215"/>
      <c r="D41" s="215"/>
      <c r="E41" s="215"/>
      <c r="F41" s="215"/>
      <c r="G41" s="216"/>
      <c r="H41" s="136"/>
      <c r="I41" s="104"/>
    </row>
    <row r="42" spans="1:9" ht="15" customHeight="1" x14ac:dyDescent="0.25">
      <c r="B42" s="39" t="s">
        <v>2</v>
      </c>
      <c r="C42" s="40" t="s">
        <v>29</v>
      </c>
      <c r="D42" s="41" t="s">
        <v>10</v>
      </c>
      <c r="E42" s="41" t="s">
        <v>11</v>
      </c>
      <c r="F42" s="41" t="s">
        <v>1</v>
      </c>
      <c r="G42" s="42" t="s">
        <v>0</v>
      </c>
      <c r="H42" s="142"/>
      <c r="I42" s="109"/>
    </row>
    <row r="43" spans="1:9" ht="15" customHeight="1" x14ac:dyDescent="0.25">
      <c r="A43" s="27"/>
      <c r="B43" s="205" t="s">
        <v>100</v>
      </c>
      <c r="C43" s="206"/>
      <c r="D43" s="206"/>
      <c r="E43" s="206"/>
      <c r="F43" s="206"/>
      <c r="G43" s="226"/>
      <c r="H43" s="137"/>
      <c r="I43" s="106"/>
    </row>
    <row r="44" spans="1:9" ht="15" customHeight="1" x14ac:dyDescent="0.25">
      <c r="A44" s="27"/>
      <c r="B44" s="217" t="s">
        <v>76</v>
      </c>
      <c r="C44" s="127">
        <v>1</v>
      </c>
      <c r="D44" s="128">
        <v>4600</v>
      </c>
      <c r="E44" s="127">
        <v>9</v>
      </c>
      <c r="F44" s="128">
        <f>E44*D44*C44</f>
        <v>41400</v>
      </c>
      <c r="G44" s="169" t="s">
        <v>85</v>
      </c>
      <c r="H44" s="143"/>
      <c r="I44" s="106"/>
    </row>
    <row r="45" spans="1:9" ht="15" customHeight="1" x14ac:dyDescent="0.25">
      <c r="A45" s="27"/>
      <c r="B45" s="218"/>
      <c r="C45" s="127">
        <v>1</v>
      </c>
      <c r="D45" s="128">
        <v>120</v>
      </c>
      <c r="E45" s="127">
        <v>17</v>
      </c>
      <c r="F45" s="128">
        <f t="shared" ref="F45:F46" si="3">E45*D45*C45</f>
        <v>2040</v>
      </c>
      <c r="G45" s="169" t="s">
        <v>83</v>
      </c>
      <c r="H45" s="143"/>
      <c r="I45" s="106"/>
    </row>
    <row r="46" spans="1:9" ht="15" customHeight="1" x14ac:dyDescent="0.25">
      <c r="A46" s="27"/>
      <c r="B46" s="218"/>
      <c r="C46" s="127">
        <v>1</v>
      </c>
      <c r="D46" s="128">
        <v>800</v>
      </c>
      <c r="E46" s="127">
        <v>7</v>
      </c>
      <c r="F46" s="128">
        <f t="shared" si="3"/>
        <v>5600</v>
      </c>
      <c r="G46" s="169" t="s">
        <v>60</v>
      </c>
      <c r="H46" s="177"/>
      <c r="I46" s="106"/>
    </row>
    <row r="47" spans="1:9" ht="15" customHeight="1" x14ac:dyDescent="0.25">
      <c r="A47" s="27"/>
      <c r="B47" s="219"/>
      <c r="C47" s="123">
        <v>7</v>
      </c>
      <c r="D47" s="128">
        <v>50</v>
      </c>
      <c r="E47" s="123">
        <v>9</v>
      </c>
      <c r="F47" s="45">
        <f>E47*D47*C47</f>
        <v>3150</v>
      </c>
      <c r="G47" s="168" t="s">
        <v>40</v>
      </c>
      <c r="H47" s="159"/>
      <c r="I47" s="106"/>
    </row>
    <row r="48" spans="1:9" ht="15" customHeight="1" x14ac:dyDescent="0.25">
      <c r="A48" s="27"/>
      <c r="B48" s="206" t="s">
        <v>15</v>
      </c>
      <c r="C48" s="206"/>
      <c r="D48" s="206"/>
      <c r="E48" s="206"/>
      <c r="F48" s="206"/>
      <c r="G48" s="206"/>
      <c r="H48" s="160"/>
      <c r="I48" s="119"/>
    </row>
    <row r="49" spans="1:9" ht="15" customHeight="1" x14ac:dyDescent="0.25">
      <c r="A49" s="27"/>
      <c r="B49" s="217" t="s">
        <v>51</v>
      </c>
      <c r="C49" s="43">
        <v>7</v>
      </c>
      <c r="D49" s="47">
        <v>120</v>
      </c>
      <c r="E49" s="43">
        <v>1</v>
      </c>
      <c r="F49" s="45">
        <f t="shared" ref="F49:F55" si="4">E49*D49*C49</f>
        <v>840</v>
      </c>
      <c r="G49" s="239" t="s">
        <v>65</v>
      </c>
      <c r="H49" s="161"/>
      <c r="I49" s="120"/>
    </row>
    <row r="50" spans="1:9" ht="15" customHeight="1" x14ac:dyDescent="0.4">
      <c r="B50" s="208"/>
      <c r="C50" s="43">
        <v>7</v>
      </c>
      <c r="D50" s="47">
        <v>190</v>
      </c>
      <c r="E50" s="43">
        <v>1</v>
      </c>
      <c r="F50" s="45">
        <f t="shared" si="4"/>
        <v>1330</v>
      </c>
      <c r="G50" s="240" t="s">
        <v>66</v>
      </c>
      <c r="H50" s="162"/>
      <c r="I50" s="120"/>
    </row>
    <row r="51" spans="1:9" ht="15" customHeight="1" x14ac:dyDescent="0.4">
      <c r="B51" s="208"/>
      <c r="C51" s="43">
        <v>7</v>
      </c>
      <c r="D51" s="47">
        <v>100</v>
      </c>
      <c r="E51" s="43">
        <v>1</v>
      </c>
      <c r="F51" s="45">
        <f t="shared" si="4"/>
        <v>700</v>
      </c>
      <c r="G51" s="240" t="s">
        <v>67</v>
      </c>
      <c r="H51" s="162"/>
      <c r="I51" s="120"/>
    </row>
    <row r="52" spans="1:9" ht="15" customHeight="1" x14ac:dyDescent="0.4">
      <c r="B52" s="208"/>
      <c r="C52" s="43">
        <v>7</v>
      </c>
      <c r="D52" s="47">
        <v>100</v>
      </c>
      <c r="E52" s="43">
        <v>1</v>
      </c>
      <c r="F52" s="45">
        <f t="shared" si="4"/>
        <v>700</v>
      </c>
      <c r="G52" s="117" t="s">
        <v>68</v>
      </c>
      <c r="H52" s="163"/>
      <c r="I52" s="120"/>
    </row>
    <row r="53" spans="1:9" ht="15" customHeight="1" x14ac:dyDescent="0.4">
      <c r="B53" s="208"/>
      <c r="C53" s="43">
        <v>7</v>
      </c>
      <c r="D53" s="47">
        <v>150</v>
      </c>
      <c r="E53" s="43">
        <v>1</v>
      </c>
      <c r="F53" s="45">
        <f t="shared" si="4"/>
        <v>1050</v>
      </c>
      <c r="G53" s="117" t="s">
        <v>69</v>
      </c>
      <c r="H53" s="164"/>
      <c r="I53" s="120"/>
    </row>
    <row r="54" spans="1:9" ht="15" customHeight="1" x14ac:dyDescent="0.4">
      <c r="B54" s="208"/>
      <c r="C54" s="43">
        <v>7</v>
      </c>
      <c r="D54" s="48">
        <v>130</v>
      </c>
      <c r="E54" s="43">
        <v>1</v>
      </c>
      <c r="F54" s="45">
        <f t="shared" si="4"/>
        <v>910</v>
      </c>
      <c r="G54" s="117" t="s">
        <v>70</v>
      </c>
      <c r="H54" s="164"/>
      <c r="I54" s="120"/>
    </row>
    <row r="55" spans="1:9" ht="15" customHeight="1" x14ac:dyDescent="0.4">
      <c r="B55" s="208"/>
      <c r="C55" s="43">
        <v>7</v>
      </c>
      <c r="D55" s="48">
        <v>150</v>
      </c>
      <c r="E55" s="43">
        <v>1</v>
      </c>
      <c r="F55" s="44">
        <f t="shared" si="4"/>
        <v>1050</v>
      </c>
      <c r="G55" s="117" t="s">
        <v>71</v>
      </c>
      <c r="H55" s="164"/>
      <c r="I55" s="120"/>
    </row>
    <row r="56" spans="1:9" ht="15" customHeight="1" x14ac:dyDescent="0.25">
      <c r="B56" s="205" t="s">
        <v>73</v>
      </c>
      <c r="C56" s="206"/>
      <c r="D56" s="206"/>
      <c r="E56" s="206"/>
      <c r="F56" s="206"/>
      <c r="G56" s="206"/>
      <c r="H56" s="160"/>
      <c r="I56" s="121"/>
    </row>
    <row r="57" spans="1:9" ht="15" customHeight="1" x14ac:dyDescent="0.25">
      <c r="B57" s="207" t="s">
        <v>101</v>
      </c>
      <c r="C57" s="127">
        <v>1</v>
      </c>
      <c r="D57" s="128">
        <v>1200</v>
      </c>
      <c r="E57" s="127">
        <v>9</v>
      </c>
      <c r="F57" s="128">
        <f>E57*D57*C57</f>
        <v>10800</v>
      </c>
      <c r="G57" s="168" t="s">
        <v>63</v>
      </c>
      <c r="H57" s="159"/>
      <c r="I57" s="121"/>
    </row>
    <row r="58" spans="1:9" ht="15" customHeight="1" x14ac:dyDescent="0.25">
      <c r="B58" s="208"/>
      <c r="C58" s="43">
        <v>1</v>
      </c>
      <c r="D58" s="47">
        <v>120</v>
      </c>
      <c r="E58" s="43">
        <v>17</v>
      </c>
      <c r="F58" s="45">
        <f t="shared" ref="F58:F59" si="5">E58*D58*C58</f>
        <v>2040</v>
      </c>
      <c r="G58" s="118" t="s">
        <v>84</v>
      </c>
      <c r="H58" s="159"/>
      <c r="I58" s="121"/>
    </row>
    <row r="59" spans="1:9" ht="15" customHeight="1" x14ac:dyDescent="0.25">
      <c r="B59" s="208"/>
      <c r="C59" s="127">
        <v>1</v>
      </c>
      <c r="D59" s="128">
        <v>800</v>
      </c>
      <c r="E59" s="127">
        <v>7</v>
      </c>
      <c r="F59" s="128">
        <f t="shared" si="5"/>
        <v>5600</v>
      </c>
      <c r="G59" s="129" t="s">
        <v>61</v>
      </c>
      <c r="H59" s="120"/>
      <c r="I59" s="121"/>
    </row>
    <row r="60" spans="1:9" ht="15" customHeight="1" x14ac:dyDescent="0.25">
      <c r="B60" s="209"/>
      <c r="C60" s="50">
        <v>7</v>
      </c>
      <c r="D60" s="47">
        <v>50</v>
      </c>
      <c r="E60" s="50">
        <v>9</v>
      </c>
      <c r="F60" s="51">
        <f>E60*D60*C60</f>
        <v>3150</v>
      </c>
      <c r="G60" s="118" t="s">
        <v>62</v>
      </c>
      <c r="H60" s="159"/>
      <c r="I60" s="106"/>
    </row>
    <row r="61" spans="1:9" s="11" customFormat="1" ht="15" customHeight="1" thickBot="1" x14ac:dyDescent="0.3">
      <c r="B61" s="52" t="s">
        <v>5</v>
      </c>
      <c r="C61" s="24"/>
      <c r="D61" s="25"/>
      <c r="E61" s="25"/>
      <c r="F61" s="25">
        <f>SUM(F44:F60)</f>
        <v>80360</v>
      </c>
      <c r="G61" s="158"/>
      <c r="H61" s="165"/>
      <c r="I61" s="111"/>
    </row>
    <row r="62" spans="1:9" s="11" customFormat="1" ht="15" customHeight="1" thickTop="1" x14ac:dyDescent="0.25">
      <c r="B62" s="214" t="s">
        <v>6</v>
      </c>
      <c r="C62" s="215"/>
      <c r="D62" s="215"/>
      <c r="E62" s="215"/>
      <c r="F62" s="215"/>
      <c r="G62" s="215"/>
      <c r="H62" s="166"/>
      <c r="I62" s="104"/>
    </row>
    <row r="63" spans="1:9" ht="15" customHeight="1" x14ac:dyDescent="0.25">
      <c r="B63" s="54" t="s">
        <v>2</v>
      </c>
      <c r="C63" s="55" t="s">
        <v>3</v>
      </c>
      <c r="D63" s="56" t="s">
        <v>10</v>
      </c>
      <c r="E63" s="56" t="s">
        <v>12</v>
      </c>
      <c r="F63" s="57" t="s">
        <v>1</v>
      </c>
      <c r="G63" s="58" t="s">
        <v>0</v>
      </c>
      <c r="H63" s="178"/>
      <c r="I63" s="112"/>
    </row>
    <row r="64" spans="1:9" ht="15" customHeight="1" x14ac:dyDescent="0.25">
      <c r="B64" s="59" t="s">
        <v>55</v>
      </c>
      <c r="C64" s="170">
        <v>7</v>
      </c>
      <c r="D64" s="171">
        <v>0</v>
      </c>
      <c r="E64" s="172">
        <v>0</v>
      </c>
      <c r="F64" s="171">
        <f>E64*D64*C64</f>
        <v>0</v>
      </c>
      <c r="G64" s="173" t="s">
        <v>89</v>
      </c>
      <c r="H64" s="179"/>
      <c r="I64" s="113"/>
    </row>
    <row r="65" spans="2:9" ht="15" customHeight="1" x14ac:dyDescent="0.25">
      <c r="B65" s="60" t="s">
        <v>41</v>
      </c>
      <c r="C65" s="149">
        <v>6</v>
      </c>
      <c r="D65" s="128">
        <v>1000</v>
      </c>
      <c r="E65" s="127">
        <v>1</v>
      </c>
      <c r="F65" s="128">
        <f>E65*D65*C65</f>
        <v>6000</v>
      </c>
      <c r="G65" s="174" t="s">
        <v>90</v>
      </c>
      <c r="H65" s="179"/>
      <c r="I65" s="114"/>
    </row>
    <row r="66" spans="2:9" ht="15" customHeight="1" x14ac:dyDescent="0.25">
      <c r="B66" s="60" t="s">
        <v>35</v>
      </c>
      <c r="C66" s="122">
        <v>7</v>
      </c>
      <c r="D66" s="45">
        <v>100</v>
      </c>
      <c r="E66" s="123">
        <v>1</v>
      </c>
      <c r="F66" s="45">
        <f>E66*D66*C66</f>
        <v>700</v>
      </c>
      <c r="G66" s="124"/>
      <c r="H66" s="180"/>
      <c r="I66" s="115"/>
    </row>
    <row r="67" spans="2:9" ht="15" customHeight="1" x14ac:dyDescent="0.25">
      <c r="B67" s="60" t="s">
        <v>38</v>
      </c>
      <c r="C67" s="18">
        <v>7</v>
      </c>
      <c r="D67" s="61">
        <v>5</v>
      </c>
      <c r="E67" s="43">
        <v>0</v>
      </c>
      <c r="F67" s="44">
        <f t="shared" ref="F67" si="6">E67*D67*C67</f>
        <v>0</v>
      </c>
      <c r="G67" s="175" t="s">
        <v>44</v>
      </c>
      <c r="H67" s="181"/>
      <c r="I67" s="113"/>
    </row>
    <row r="68" spans="2:9" ht="15" customHeight="1" thickBot="1" x14ac:dyDescent="0.3">
      <c r="B68" s="52" t="s">
        <v>7</v>
      </c>
      <c r="C68" s="24"/>
      <c r="D68" s="25"/>
      <c r="E68" s="25"/>
      <c r="F68" s="25">
        <f>SUM(F64:F67)</f>
        <v>6700</v>
      </c>
      <c r="G68" s="53"/>
      <c r="H68" s="165"/>
      <c r="I68" s="111"/>
    </row>
    <row r="69" spans="2:9" ht="15" customHeight="1" thickTop="1" thickBot="1" x14ac:dyDescent="0.3">
      <c r="B69" s="220" t="s">
        <v>50</v>
      </c>
      <c r="C69" s="221"/>
      <c r="D69" s="62"/>
      <c r="E69" s="62"/>
      <c r="F69" s="62">
        <f>F28+F34+F40+F61+F68</f>
        <v>151950</v>
      </c>
      <c r="G69" s="63"/>
      <c r="H69" s="140"/>
      <c r="I69" s="109"/>
    </row>
    <row r="70" spans="2:9" s="11" customFormat="1" ht="15" customHeight="1" thickTop="1" thickBot="1" x14ac:dyDescent="0.3">
      <c r="B70" s="64" t="s">
        <v>74</v>
      </c>
      <c r="C70" s="65"/>
      <c r="D70" s="66">
        <v>0.08</v>
      </c>
      <c r="E70" s="62"/>
      <c r="F70" s="62">
        <f>F69*0.08</f>
        <v>12156</v>
      </c>
      <c r="G70" s="63"/>
      <c r="H70" s="140"/>
      <c r="I70" s="109"/>
    </row>
    <row r="71" spans="2:9" ht="17" hidden="1" customHeight="1" thickTop="1" x14ac:dyDescent="0.25">
      <c r="B71" s="214" t="s">
        <v>75</v>
      </c>
      <c r="C71" s="215"/>
      <c r="D71" s="215"/>
      <c r="E71" s="215"/>
      <c r="F71" s="215"/>
      <c r="G71" s="216"/>
      <c r="H71" s="136"/>
      <c r="I71" s="104"/>
    </row>
    <row r="72" spans="2:9" ht="16.5" hidden="1" customHeight="1" x14ac:dyDescent="0.25">
      <c r="B72" s="67" t="s">
        <v>2</v>
      </c>
      <c r="C72" s="68" t="s">
        <v>3</v>
      </c>
      <c r="D72" s="69" t="s">
        <v>4</v>
      </c>
      <c r="E72" s="69" t="s">
        <v>11</v>
      </c>
      <c r="F72" s="70" t="s">
        <v>1</v>
      </c>
      <c r="G72" s="71" t="s">
        <v>9</v>
      </c>
      <c r="H72" s="137"/>
      <c r="I72" s="105"/>
    </row>
    <row r="73" spans="2:9" ht="16.5" hidden="1" customHeight="1" x14ac:dyDescent="0.25">
      <c r="B73" s="49" t="s">
        <v>32</v>
      </c>
      <c r="C73" s="212"/>
      <c r="D73" s="212"/>
      <c r="E73" s="212"/>
      <c r="F73" s="212"/>
      <c r="G73" s="213"/>
      <c r="H73" s="138"/>
      <c r="I73" s="106"/>
    </row>
    <row r="74" spans="2:9" ht="16.5" hidden="1" customHeight="1" x14ac:dyDescent="0.25">
      <c r="B74" s="72" t="s">
        <v>53</v>
      </c>
      <c r="C74" s="73"/>
      <c r="D74" s="74">
        <v>300</v>
      </c>
      <c r="E74" s="73">
        <v>3</v>
      </c>
      <c r="F74" s="74">
        <f>C74*D74*E74</f>
        <v>0</v>
      </c>
      <c r="G74" s="75"/>
      <c r="H74" s="145"/>
      <c r="I74" s="115"/>
    </row>
    <row r="75" spans="2:9" ht="16.5" hidden="1" customHeight="1" x14ac:dyDescent="0.25">
      <c r="B75" s="72" t="s">
        <v>88</v>
      </c>
      <c r="C75" s="73"/>
      <c r="D75" s="74">
        <v>5017</v>
      </c>
      <c r="E75" s="73">
        <v>1</v>
      </c>
      <c r="F75" s="74">
        <f>C75*D75*E75</f>
        <v>0</v>
      </c>
      <c r="G75" s="75"/>
      <c r="H75" s="145"/>
      <c r="I75" s="115"/>
    </row>
    <row r="76" spans="2:9" ht="16.5" hidden="1" customHeight="1" x14ac:dyDescent="0.25">
      <c r="B76" s="76" t="s">
        <v>39</v>
      </c>
      <c r="C76" s="50"/>
      <c r="D76" s="77">
        <v>400</v>
      </c>
      <c r="E76" s="50">
        <v>5</v>
      </c>
      <c r="F76" s="74">
        <f t="shared" ref="F76" si="7">C76*D76*E76</f>
        <v>0</v>
      </c>
      <c r="G76" s="75" t="s">
        <v>54</v>
      </c>
      <c r="H76" s="145"/>
      <c r="I76" s="115"/>
    </row>
    <row r="77" spans="2:9" ht="17" hidden="1" customHeight="1" thickBot="1" x14ac:dyDescent="0.3">
      <c r="B77" s="52" t="s">
        <v>8</v>
      </c>
      <c r="C77" s="24"/>
      <c r="D77" s="25"/>
      <c r="E77" s="25"/>
      <c r="F77" s="25">
        <f>SUM(F74:F76)</f>
        <v>0</v>
      </c>
      <c r="G77" s="53"/>
      <c r="H77" s="144"/>
      <c r="I77" s="111"/>
    </row>
    <row r="78" spans="2:9" ht="17.5" hidden="1" customHeight="1" thickTop="1" thickBot="1" x14ac:dyDescent="0.3">
      <c r="B78" s="78" t="s">
        <v>33</v>
      </c>
      <c r="C78" s="79"/>
      <c r="D78" s="80"/>
      <c r="E78" s="80"/>
      <c r="F78" s="80">
        <f>F69+F70+F77</f>
        <v>164106</v>
      </c>
      <c r="G78" s="81"/>
      <c r="H78" s="140"/>
      <c r="I78" s="109"/>
    </row>
    <row r="79" spans="2:9" ht="15" customHeight="1" thickTop="1" x14ac:dyDescent="0.25">
      <c r="B79" s="38" t="s">
        <v>52</v>
      </c>
      <c r="C79" s="18">
        <v>6</v>
      </c>
      <c r="D79" s="126">
        <v>7461</v>
      </c>
      <c r="E79" s="18">
        <v>1</v>
      </c>
      <c r="F79" s="82">
        <f>E79*D79*C79</f>
        <v>44766</v>
      </c>
      <c r="G79" s="46" t="s">
        <v>126</v>
      </c>
      <c r="H79" s="143"/>
      <c r="I79" s="106"/>
    </row>
    <row r="80" spans="2:9" ht="15" customHeight="1" x14ac:dyDescent="0.25">
      <c r="B80" s="35" t="s">
        <v>91</v>
      </c>
      <c r="C80" s="18">
        <v>1</v>
      </c>
      <c r="D80" s="126">
        <v>28608</v>
      </c>
      <c r="E80" s="18">
        <v>1</v>
      </c>
      <c r="F80" s="82">
        <f>E80*D80*C80</f>
        <v>28608</v>
      </c>
      <c r="G80" s="46" t="s">
        <v>125</v>
      </c>
      <c r="H80" s="143"/>
      <c r="I80" s="106"/>
    </row>
    <row r="81" spans="2:9" ht="15" customHeight="1" thickBot="1" x14ac:dyDescent="0.3">
      <c r="B81" s="83" t="s">
        <v>45</v>
      </c>
      <c r="C81" s="84"/>
      <c r="D81" s="85"/>
      <c r="E81" s="85"/>
      <c r="F81" s="85">
        <f>F79+F80</f>
        <v>73374</v>
      </c>
      <c r="G81" s="86"/>
      <c r="H81" s="146"/>
      <c r="I81" s="109"/>
    </row>
    <row r="82" spans="2:9" ht="15" customHeight="1" thickTop="1" thickBot="1" x14ac:dyDescent="0.3">
      <c r="B82" s="87" t="s">
        <v>46</v>
      </c>
      <c r="C82" s="88"/>
      <c r="D82" s="89"/>
      <c r="E82" s="89"/>
      <c r="F82" s="90">
        <f>F69+F70+F77+F81</f>
        <v>237480</v>
      </c>
      <c r="G82" s="91" t="s">
        <v>92</v>
      </c>
      <c r="H82" s="146"/>
      <c r="I82" s="109"/>
    </row>
    <row r="83" spans="2:9" ht="15" customHeight="1" thickBot="1" x14ac:dyDescent="0.3">
      <c r="B83" s="87" t="s">
        <v>49</v>
      </c>
      <c r="C83" s="88"/>
      <c r="D83" s="89"/>
      <c r="E83" s="89"/>
      <c r="F83" s="92">
        <f>F82/7</f>
        <v>33925.714285714283</v>
      </c>
      <c r="G83" s="91" t="s">
        <v>93</v>
      </c>
      <c r="H83" s="146"/>
      <c r="I83" s="109"/>
    </row>
    <row r="85" spans="2:9" ht="15" customHeight="1" x14ac:dyDescent="0.25">
      <c r="D85" s="96"/>
      <c r="G85" s="97"/>
      <c r="H85" s="97"/>
    </row>
    <row r="86" spans="2:9" ht="15" customHeight="1" x14ac:dyDescent="0.25">
      <c r="C86" s="94" t="s">
        <v>64</v>
      </c>
      <c r="D86" s="96"/>
      <c r="G86" s="95" t="s">
        <v>86</v>
      </c>
    </row>
    <row r="87" spans="2:9" ht="15" customHeight="1" x14ac:dyDescent="0.25">
      <c r="G87" s="97"/>
      <c r="H87" s="97"/>
    </row>
    <row r="88" spans="2:9" ht="15" customHeight="1" x14ac:dyDescent="0.25">
      <c r="C88" s="94" t="s">
        <v>87</v>
      </c>
      <c r="G88" s="97"/>
      <c r="H88" s="97"/>
    </row>
    <row r="89" spans="2:9" ht="15" customHeight="1" x14ac:dyDescent="0.25">
      <c r="G89" s="97"/>
      <c r="H89" s="97"/>
    </row>
    <row r="90" spans="2:9" ht="15" customHeight="1" x14ac:dyDescent="0.25">
      <c r="G90" s="97"/>
      <c r="H90" s="97"/>
    </row>
    <row r="91" spans="2:9" ht="15" customHeight="1" x14ac:dyDescent="0.25">
      <c r="E91" s="1"/>
      <c r="G91" s="97"/>
      <c r="H91" s="97"/>
    </row>
    <row r="92" spans="2:9" ht="15" customHeight="1" x14ac:dyDescent="0.25">
      <c r="E92" s="1"/>
      <c r="G92" s="97"/>
      <c r="H92" s="97"/>
    </row>
    <row r="93" spans="2:9" ht="15" customHeight="1" x14ac:dyDescent="0.25">
      <c r="G93" s="97"/>
      <c r="H93" s="97"/>
    </row>
    <row r="94" spans="2:9" ht="15" customHeight="1" x14ac:dyDescent="0.25">
      <c r="G94" s="97"/>
      <c r="H94" s="97"/>
    </row>
    <row r="95" spans="2:9" ht="15" customHeight="1" x14ac:dyDescent="0.25">
      <c r="G95" s="98"/>
      <c r="H95" s="98"/>
      <c r="I95" s="98"/>
    </row>
    <row r="96" spans="2:9" ht="15" customHeight="1" x14ac:dyDescent="0.25">
      <c r="G96" s="1"/>
      <c r="H96" s="1"/>
    </row>
    <row r="111" spans="7:9" ht="15" customHeight="1" x14ac:dyDescent="0.25">
      <c r="G111" s="99"/>
      <c r="H111" s="99"/>
      <c r="I111" s="116"/>
    </row>
  </sheetData>
  <mergeCells count="43">
    <mergeCell ref="I5:M9"/>
    <mergeCell ref="I10:N10"/>
    <mergeCell ref="B29:G29"/>
    <mergeCell ref="B24:B25"/>
    <mergeCell ref="B43:G43"/>
    <mergeCell ref="C11:D11"/>
    <mergeCell ref="F11:G11"/>
    <mergeCell ref="C12:D12"/>
    <mergeCell ref="F12:G12"/>
    <mergeCell ref="B13:G13"/>
    <mergeCell ref="D15:G15"/>
    <mergeCell ref="B16:B17"/>
    <mergeCell ref="B18:B19"/>
    <mergeCell ref="B20:B21"/>
    <mergeCell ref="B22:B23"/>
    <mergeCell ref="H14:H15"/>
    <mergeCell ref="B56:G56"/>
    <mergeCell ref="B57:B60"/>
    <mergeCell ref="B26:B27"/>
    <mergeCell ref="C73:G73"/>
    <mergeCell ref="B35:G35"/>
    <mergeCell ref="B41:G41"/>
    <mergeCell ref="B44:B47"/>
    <mergeCell ref="B48:G48"/>
    <mergeCell ref="B49:B55"/>
    <mergeCell ref="B62:G62"/>
    <mergeCell ref="B69:C69"/>
    <mergeCell ref="B71:G71"/>
    <mergeCell ref="B1:G1"/>
    <mergeCell ref="B2:B10"/>
    <mergeCell ref="D2:E2"/>
    <mergeCell ref="D3:E3"/>
    <mergeCell ref="D4:E4"/>
    <mergeCell ref="D5:E5"/>
    <mergeCell ref="C6:D6"/>
    <mergeCell ref="E6:G6"/>
    <mergeCell ref="C7:D7"/>
    <mergeCell ref="E7:G7"/>
    <mergeCell ref="C8:D8"/>
    <mergeCell ref="E8:G8"/>
    <mergeCell ref="C9:D9"/>
    <mergeCell ref="E9:G9"/>
    <mergeCell ref="D10:G10"/>
  </mergeCells>
  <phoneticPr fontId="8" type="noConversion"/>
  <hyperlinks>
    <hyperlink ref="H17" display="https://www.booking.com/hotel/de/hilton-frankfurt.zh-cn.html?aid=350763&amp;label=brandzone-index1&amp;sid=0355cd552879d5afa542d493dcd14121&amp;checkin=2018-08-27&amp;checkout=2018-08-28&amp;ucfs=1&amp;srpvid=e325129fa69700ba&amp;srepoch=1532486337&amp;highlighted_blocks=6401117_9428298"/>
    <hyperlink ref="H25" display="https://www.booking.com/hotel/de/nhheidelberg.zh-https://www.booking.com/hotel/de/nhheidelberg.zh-cn.html?aid=350763&amp;label=brandzone-https://www.booking.com/hotel/de/leonardo-heidelberg.zh-cn.html?aid=350763;label=brandzone-index1;sid=0355cd552879d5afa542"/>
    <hyperlink ref="H23" display="https://www.booking.com/hotel/be/steigenberger-grandhotel.zh-cn.html?aid=350763;label=brandzone-index1;sid=0355cd552879d5afa542d493dcd14121;all_sr_blocks=45623703_96320697_0_42_0;checkin=2018-08-31;checkout=2018-09-01;dest_id=-1955538;dest_type=city;dist="/>
    <hyperlink ref="H27" display="https://www.booking.com/hotel/de/steigenberger-munchen.zh-cn.html?aid=350763;label=brandzone-index1;sid=0355cd552879d5afa542d493dcd14121;all_sr_blocks=268863501_105962137_0_2_0;checkin=2018-09-02;checkout=2018-09-03;dest_id=-1829149;dest_type=city;dist=0;"/>
  </hyperlinks>
  <pageMargins left="0.19685039370078741" right="0.11811023622047245" top="0.43307086614173229" bottom="0.31496062992125984" header="0.23622047244094491" footer="0.27559055118110237"/>
  <pageSetup paperSize="9" scale="60" orientation="portrait" r:id="rId1"/>
  <headerFooter alignWithMargins="0">
    <oddFooter>&amp;A&amp;R第 &amp;P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预算单</vt:lpstr>
      <vt:lpstr>预算单!Print_Area</vt:lpstr>
      <vt:lpstr>预算单!Print_Titles</vt:lpstr>
    </vt:vector>
  </TitlesOfParts>
  <Company>Novo Nordisk 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 Nordisk</dc:creator>
  <cp:lastModifiedBy>feng zhao</cp:lastModifiedBy>
  <cp:lastPrinted>2018-07-27T02:05:56Z</cp:lastPrinted>
  <dcterms:created xsi:type="dcterms:W3CDTF">2004-01-13T03:37:59Z</dcterms:created>
  <dcterms:modified xsi:type="dcterms:W3CDTF">2018-07-31T10:09:50Z</dcterms:modified>
</cp:coreProperties>
</file>