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2024.11.25-26 诺和盈OBU零售上市会\2024.11.25-27 OBU诺和盈零售上市会\"/>
    </mc:Choice>
  </mc:AlternateContent>
  <xr:revisionPtr revIDLastSave="0" documentId="13_ncr:1_{D9AEDE7D-8522-4ABA-9BBB-58FFBD6476A5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Summary" sheetId="1" r:id="rId1"/>
    <sheet name="北京-主会场" sheetId="2" r:id="rId2"/>
    <sheet name="上海-分会场" sheetId="3" r:id="rId3"/>
    <sheet name="成都-分会场" sheetId="4" r:id="rId4"/>
    <sheet name="广州-分会场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4" l="1"/>
  <c r="J19" i="4" l="1"/>
  <c r="J60" i="2"/>
  <c r="J85" i="5"/>
  <c r="J84" i="5"/>
  <c r="J83" i="5"/>
  <c r="J82" i="5"/>
  <c r="J81" i="5"/>
  <c r="J80" i="5"/>
  <c r="J78" i="5"/>
  <c r="J77" i="5"/>
  <c r="J76" i="5"/>
  <c r="J75" i="5"/>
  <c r="J74" i="5"/>
  <c r="J72" i="5"/>
  <c r="J71" i="5"/>
  <c r="J73" i="5" s="1"/>
  <c r="J69" i="5"/>
  <c r="J68" i="5"/>
  <c r="J67" i="5"/>
  <c r="J66" i="5"/>
  <c r="J65" i="5"/>
  <c r="J64" i="5"/>
  <c r="J63" i="5"/>
  <c r="J61" i="5"/>
  <c r="J60" i="5"/>
  <c r="J59" i="5"/>
  <c r="J58" i="5"/>
  <c r="J57" i="5"/>
  <c r="J56" i="5"/>
  <c r="J55" i="5"/>
  <c r="J54" i="5"/>
  <c r="J53" i="5"/>
  <c r="J51" i="5"/>
  <c r="J50" i="5"/>
  <c r="J49" i="5"/>
  <c r="J48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7" i="5"/>
  <c r="J16" i="5"/>
  <c r="J15" i="5"/>
  <c r="J14" i="5"/>
  <c r="I10" i="5"/>
  <c r="J88" i="5" s="1"/>
  <c r="J87" i="4"/>
  <c r="J86" i="4"/>
  <c r="J85" i="4"/>
  <c r="J84" i="4"/>
  <c r="J83" i="4"/>
  <c r="J82" i="4"/>
  <c r="J80" i="4"/>
  <c r="J79" i="4"/>
  <c r="J78" i="4"/>
  <c r="J77" i="4"/>
  <c r="J76" i="4"/>
  <c r="J74" i="4"/>
  <c r="J73" i="4"/>
  <c r="J75" i="4" s="1"/>
  <c r="J71" i="4"/>
  <c r="J70" i="4"/>
  <c r="J69" i="4"/>
  <c r="J68" i="4"/>
  <c r="J67" i="4"/>
  <c r="J66" i="4"/>
  <c r="J65" i="4"/>
  <c r="J63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1" i="4"/>
  <c r="J30" i="4"/>
  <c r="J29" i="4"/>
  <c r="J28" i="4"/>
  <c r="J27" i="4"/>
  <c r="J26" i="4"/>
  <c r="J25" i="4"/>
  <c r="J24" i="4"/>
  <c r="J23" i="4"/>
  <c r="J22" i="4"/>
  <c r="J21" i="4"/>
  <c r="J20" i="4"/>
  <c r="J17" i="4"/>
  <c r="J16" i="4"/>
  <c r="J15" i="4"/>
  <c r="J14" i="4"/>
  <c r="I10" i="4"/>
  <c r="J90" i="4" s="1"/>
  <c r="J87" i="3"/>
  <c r="J86" i="3"/>
  <c r="J85" i="3"/>
  <c r="J84" i="3"/>
  <c r="J83" i="3"/>
  <c r="J82" i="3"/>
  <c r="J80" i="3"/>
  <c r="J79" i="3"/>
  <c r="J78" i="3"/>
  <c r="J77" i="3"/>
  <c r="J76" i="3"/>
  <c r="J74" i="3"/>
  <c r="J73" i="3"/>
  <c r="J71" i="3"/>
  <c r="J70" i="3"/>
  <c r="J69" i="3"/>
  <c r="J68" i="3"/>
  <c r="J67" i="3"/>
  <c r="J66" i="3"/>
  <c r="J65" i="3"/>
  <c r="J63" i="3"/>
  <c r="J62" i="3"/>
  <c r="J61" i="3"/>
  <c r="J60" i="3"/>
  <c r="J59" i="3"/>
  <c r="J58" i="3"/>
  <c r="J57" i="3"/>
  <c r="J56" i="3"/>
  <c r="J55" i="3"/>
  <c r="J54" i="3"/>
  <c r="J53" i="3"/>
  <c r="J51" i="3"/>
  <c r="J50" i="3"/>
  <c r="J49" i="3"/>
  <c r="J48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7" i="3"/>
  <c r="J16" i="3"/>
  <c r="J15" i="3"/>
  <c r="J14" i="3"/>
  <c r="I10" i="3"/>
  <c r="J90" i="3" s="1"/>
  <c r="J86" i="2"/>
  <c r="J85" i="2"/>
  <c r="J84" i="2"/>
  <c r="J83" i="2"/>
  <c r="J82" i="2"/>
  <c r="J81" i="2"/>
  <c r="J79" i="2"/>
  <c r="J78" i="2"/>
  <c r="J77" i="2"/>
  <c r="J76" i="2"/>
  <c r="J75" i="2"/>
  <c r="J73" i="2"/>
  <c r="J72" i="2"/>
  <c r="J70" i="2"/>
  <c r="J69" i="2"/>
  <c r="J68" i="2"/>
  <c r="J67" i="2"/>
  <c r="J66" i="2"/>
  <c r="J65" i="2"/>
  <c r="J64" i="2"/>
  <c r="J62" i="2"/>
  <c r="J61" i="2"/>
  <c r="J59" i="2"/>
  <c r="J58" i="2"/>
  <c r="J57" i="2"/>
  <c r="J56" i="2"/>
  <c r="J55" i="2"/>
  <c r="J54" i="2"/>
  <c r="J53" i="2"/>
  <c r="J51" i="2"/>
  <c r="J50" i="2"/>
  <c r="J49" i="2"/>
  <c r="J48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7" i="2"/>
  <c r="J16" i="2"/>
  <c r="J15" i="2"/>
  <c r="J14" i="2"/>
  <c r="I10" i="2"/>
  <c r="J89" i="2" s="1"/>
  <c r="J52" i="4" l="1"/>
  <c r="J86" i="5"/>
  <c r="J72" i="4"/>
  <c r="J71" i="2"/>
  <c r="J75" i="3"/>
  <c r="J18" i="5"/>
  <c r="J64" i="4"/>
  <c r="J47" i="5"/>
  <c r="J70" i="5"/>
  <c r="J32" i="5"/>
  <c r="J91" i="5" s="1"/>
  <c r="J79" i="5"/>
  <c r="J62" i="5"/>
  <c r="J52" i="5"/>
  <c r="J88" i="4"/>
  <c r="J18" i="4"/>
  <c r="J81" i="4"/>
  <c r="J93" i="4"/>
  <c r="J47" i="4"/>
  <c r="J32" i="4"/>
  <c r="J18" i="3"/>
  <c r="J32" i="3"/>
  <c r="J93" i="3"/>
  <c r="J47" i="3"/>
  <c r="J72" i="3"/>
  <c r="J52" i="3"/>
  <c r="J88" i="3"/>
  <c r="J81" i="3"/>
  <c r="J64" i="3"/>
  <c r="J80" i="2"/>
  <c r="J74" i="2"/>
  <c r="J18" i="2"/>
  <c r="J92" i="2" s="1"/>
  <c r="J32" i="2"/>
  <c r="J47" i="2"/>
  <c r="J87" i="2"/>
  <c r="J52" i="2"/>
  <c r="J63" i="2"/>
  <c r="J87" i="5" l="1"/>
  <c r="J89" i="5" s="1"/>
  <c r="K10" i="5" s="1"/>
  <c r="J89" i="4"/>
  <c r="J91" i="4" s="1"/>
  <c r="K10" i="4" s="1"/>
  <c r="J89" i="3"/>
  <c r="J92" i="3" s="1"/>
  <c r="E8" i="1" s="1"/>
  <c r="J88" i="2"/>
  <c r="J91" i="2" s="1"/>
  <c r="E7" i="1" s="1"/>
  <c r="J90" i="2" l="1"/>
  <c r="K10" i="2" s="1"/>
  <c r="J92" i="4"/>
  <c r="E9" i="1" s="1"/>
  <c r="J90" i="5"/>
  <c r="E10" i="1" s="1"/>
  <c r="J91" i="3"/>
  <c r="K10" i="3" s="1"/>
  <c r="E11" i="1" l="1"/>
</calcChain>
</file>

<file path=xl/sharedStrings.xml><?xml version="1.0" encoding="utf-8"?>
<sst xmlns="http://schemas.openxmlformats.org/spreadsheetml/2006/main" count="1257" uniqueCount="194">
  <si>
    <t>城市</t>
  </si>
  <si>
    <t>PO金额</t>
  </si>
  <si>
    <t>主会场</t>
  </si>
  <si>
    <t>北京</t>
  </si>
  <si>
    <t>分会场</t>
  </si>
  <si>
    <t>上海</t>
  </si>
  <si>
    <t>成都</t>
  </si>
  <si>
    <t>广州</t>
  </si>
  <si>
    <t>Total</t>
  </si>
  <si>
    <r>
      <rPr>
        <b/>
        <sz val="14"/>
        <rFont val="宋体"/>
        <family val="3"/>
        <charset val="134"/>
      </rPr>
      <t>国内会议</t>
    </r>
    <r>
      <rPr>
        <b/>
        <sz val="14"/>
        <rFont val="Apis For Office"/>
        <family val="2"/>
      </rPr>
      <t>+</t>
    </r>
    <r>
      <rPr>
        <b/>
        <sz val="14"/>
        <rFont val="宋体"/>
        <family val="3"/>
        <charset val="134"/>
      </rPr>
      <t>团队建设报价单</t>
    </r>
    <r>
      <rPr>
        <b/>
        <sz val="14"/>
        <rFont val="Apis For Office"/>
        <family val="2"/>
      </rPr>
      <t>_</t>
    </r>
    <r>
      <rPr>
        <b/>
        <sz val="14"/>
        <rFont val="宋体"/>
        <family val="3"/>
        <charset val="134"/>
      </rPr>
      <t>标准服务费</t>
    </r>
    <r>
      <rPr>
        <b/>
        <sz val="14"/>
        <rFont val="Apis For Office"/>
        <family val="2"/>
      </rPr>
      <t xml:space="preserve"> (2023 V2)
Domestic Conference Quotation_Standardization Service fee (2023 V1)</t>
    </r>
  </si>
  <si>
    <r>
      <rPr>
        <b/>
        <sz val="11"/>
        <color indexed="10"/>
        <rFont val="宋体"/>
        <family val="3"/>
        <charset val="134"/>
      </rPr>
      <t>会议类型</t>
    </r>
    <r>
      <rPr>
        <b/>
        <sz val="11"/>
        <color indexed="10"/>
        <rFont val="Apis For Office"/>
        <family val="2"/>
      </rPr>
      <t>/Meeting Type</t>
    </r>
    <r>
      <rPr>
        <b/>
        <sz val="11"/>
        <color indexed="10"/>
        <rFont val="宋体"/>
        <family val="3"/>
        <charset val="134"/>
      </rPr>
      <t>：</t>
    </r>
    <r>
      <rPr>
        <b/>
        <sz val="11"/>
        <color indexed="10"/>
        <rFont val="Apis For Office"/>
        <family val="2"/>
      </rPr>
      <t xml:space="preserve">
1</t>
    </r>
    <r>
      <rPr>
        <b/>
        <sz val="11"/>
        <color indexed="10"/>
        <rFont val="宋体"/>
        <family val="3"/>
        <charset val="134"/>
      </rPr>
      <t>、会议总费用</t>
    </r>
    <r>
      <rPr>
        <b/>
        <sz val="11"/>
        <color indexed="10"/>
        <rFont val="Apis For Office"/>
        <family val="2"/>
      </rPr>
      <t>(</t>
    </r>
    <r>
      <rPr>
        <b/>
        <sz val="11"/>
        <color indexed="10"/>
        <rFont val="宋体"/>
        <family val="3"/>
        <charset val="134"/>
      </rPr>
      <t>不含税</t>
    </r>
    <r>
      <rPr>
        <b/>
        <sz val="11"/>
        <color indexed="10"/>
        <rFont val="Apis For Office"/>
        <family val="2"/>
      </rPr>
      <t>)&gt;=100</t>
    </r>
    <r>
      <rPr>
        <b/>
        <sz val="11"/>
        <color indexed="10"/>
        <rFont val="Apis For Office"/>
        <family val="2"/>
      </rPr>
      <t xml:space="preserve">k </t>
    </r>
    <r>
      <rPr>
        <b/>
        <sz val="11"/>
        <color indexed="10"/>
        <rFont val="Apis For Office"/>
        <family val="2"/>
      </rPr>
      <t xml:space="preserve">/ Grand Total Expense(Net Price)&gt;=100k </t>
    </r>
    <r>
      <rPr>
        <b/>
        <sz val="11"/>
        <color indexed="10"/>
        <rFont val="宋体"/>
        <family val="3"/>
        <charset val="134"/>
      </rPr>
      <t>；</t>
    </r>
    <r>
      <rPr>
        <b/>
        <sz val="11"/>
        <color indexed="10"/>
        <rFont val="Apis For Office"/>
        <family val="2"/>
      </rPr>
      <t xml:space="preserve">
2</t>
    </r>
    <r>
      <rPr>
        <b/>
        <sz val="11"/>
        <color indexed="10"/>
        <rFont val="宋体"/>
        <family val="3"/>
        <charset val="134"/>
      </rPr>
      <t>、内分泌年会和糖尿病年会</t>
    </r>
    <r>
      <rPr>
        <b/>
        <sz val="11"/>
        <color indexed="10"/>
        <rFont val="Apis For Office"/>
        <family val="2"/>
      </rPr>
      <t xml:space="preserve"> / CDS and CSE </t>
    </r>
    <r>
      <rPr>
        <b/>
        <sz val="11"/>
        <color indexed="10"/>
        <rFont val="宋体"/>
        <family val="3"/>
        <charset val="134"/>
      </rPr>
      <t>；</t>
    </r>
  </si>
  <si>
    <r>
      <rPr>
        <sz val="11"/>
        <rFont val="Verdana"/>
        <family val="2"/>
      </rPr>
      <t>中青博联整合营销顾问股份有限公司</t>
    </r>
    <r>
      <rPr>
        <sz val="11"/>
        <rFont val="Apis For Office"/>
        <family val="2"/>
      </rPr>
      <t xml:space="preserve">(SAP:1241226) </t>
    </r>
  </si>
  <si>
    <r>
      <rPr>
        <b/>
        <sz val="11"/>
        <rFont val="Verdana"/>
        <family val="2"/>
      </rPr>
      <t>供应商</t>
    </r>
    <r>
      <rPr>
        <b/>
        <sz val="11"/>
        <rFont val="Apis For Office"/>
        <family val="2"/>
      </rPr>
      <t>+SAP ID 
Supplier+SAP ID</t>
    </r>
    <r>
      <rPr>
        <b/>
        <sz val="11"/>
        <rFont val="Verdana"/>
        <family val="2"/>
      </rPr>
      <t>：</t>
    </r>
  </si>
  <si>
    <r>
      <rPr>
        <sz val="11"/>
        <rFont val="微软雅黑"/>
        <family val="2"/>
        <charset val="134"/>
      </rPr>
      <t>智慧科技会展（北京）集团股份公司</t>
    </r>
    <r>
      <rPr>
        <sz val="11"/>
        <rFont val="Apis For Office"/>
        <family val="2"/>
      </rPr>
      <t>(SAP:1350221)</t>
    </r>
  </si>
  <si>
    <r>
      <rPr>
        <b/>
        <sz val="11"/>
        <rFont val="Verdana"/>
        <family val="2"/>
      </rPr>
      <t xml:space="preserve">供应商联系人
</t>
    </r>
    <r>
      <rPr>
        <b/>
        <sz val="11"/>
        <rFont val="Apis For Office"/>
        <family val="2"/>
      </rPr>
      <t>Supplier contact person</t>
    </r>
    <r>
      <rPr>
        <b/>
        <sz val="11"/>
        <rFont val="Verdana"/>
        <family val="2"/>
      </rPr>
      <t>：</t>
    </r>
  </si>
  <si>
    <r>
      <rPr>
        <sz val="11"/>
        <rFont val="宋体"/>
        <family val="3"/>
        <charset val="134"/>
      </rPr>
      <t>上海瑞轩商务会展有限公司</t>
    </r>
    <r>
      <rPr>
        <sz val="11"/>
        <rFont val="Apis For Office"/>
        <family val="2"/>
      </rPr>
      <t>(SAP:1367878)</t>
    </r>
  </si>
  <si>
    <r>
      <rPr>
        <b/>
        <sz val="11"/>
        <rFont val="Verdana"/>
        <family val="2"/>
      </rPr>
      <t xml:space="preserve">会议名称
</t>
    </r>
    <r>
      <rPr>
        <b/>
        <sz val="11"/>
        <rFont val="Apis For Office"/>
        <family val="2"/>
      </rPr>
      <t>Conference Name:</t>
    </r>
  </si>
  <si>
    <r>
      <t>诺和</t>
    </r>
    <r>
      <rPr>
        <sz val="11"/>
        <rFont val="Apis For Office"/>
        <family val="2"/>
      </rPr>
      <t>OBU</t>
    </r>
    <r>
      <rPr>
        <sz val="11"/>
        <rFont val="宋体"/>
        <family val="3"/>
        <charset val="134"/>
      </rPr>
      <t>上市会</t>
    </r>
    <r>
      <rPr>
        <sz val="11"/>
        <rFont val="Apis For Office"/>
        <family val="2"/>
      </rPr>
      <t>11</t>
    </r>
    <r>
      <rPr>
        <sz val="11"/>
        <rFont val="宋体"/>
        <family val="3"/>
        <charset val="134"/>
      </rPr>
      <t>月</t>
    </r>
    <r>
      <rPr>
        <sz val="11"/>
        <rFont val="Apis For Office"/>
        <family val="2"/>
      </rPr>
      <t>25-26</t>
    </r>
    <r>
      <rPr>
        <sz val="11"/>
        <rFont val="宋体"/>
        <family val="3"/>
        <charset val="134"/>
      </rPr>
      <t>日北京上海成都广州</t>
    </r>
  </si>
  <si>
    <r>
      <rPr>
        <sz val="11"/>
        <rFont val="微软雅黑"/>
        <family val="2"/>
        <charset val="134"/>
      </rPr>
      <t>北京万维千途商</t>
    </r>
    <r>
      <rPr>
        <sz val="11"/>
        <rFont val="宋体"/>
        <family val="3"/>
        <charset val="134"/>
      </rPr>
      <t>务</t>
    </r>
    <r>
      <rPr>
        <sz val="11"/>
        <rFont val="微软雅黑"/>
        <family val="2"/>
        <charset val="134"/>
      </rPr>
      <t>服务有限公司（</t>
    </r>
    <r>
      <rPr>
        <sz val="11"/>
        <rFont val="Apis For Office"/>
        <family val="2"/>
      </rPr>
      <t>SAP:1386703)</t>
    </r>
  </si>
  <si>
    <r>
      <rPr>
        <b/>
        <sz val="11"/>
        <rFont val="Verdana"/>
        <family val="2"/>
      </rPr>
      <t xml:space="preserve">会议时间
</t>
    </r>
    <r>
      <rPr>
        <b/>
        <sz val="11"/>
        <rFont val="Apis For Office"/>
        <family val="2"/>
      </rPr>
      <t>Date:</t>
    </r>
  </si>
  <si>
    <r>
      <t>2024</t>
    </r>
    <r>
      <rPr>
        <sz val="11"/>
        <rFont val="宋体"/>
        <family val="3"/>
        <charset val="134"/>
      </rPr>
      <t>年</t>
    </r>
    <r>
      <rPr>
        <sz val="11"/>
        <rFont val="Apis For Office"/>
        <family val="2"/>
      </rPr>
      <t>11</t>
    </r>
    <r>
      <rPr>
        <sz val="11"/>
        <rFont val="宋体"/>
        <family val="3"/>
        <charset val="134"/>
      </rPr>
      <t>月</t>
    </r>
    <r>
      <rPr>
        <sz val="11"/>
        <rFont val="Apis For Office"/>
        <family val="2"/>
      </rPr>
      <t>25-26</t>
    </r>
    <r>
      <rPr>
        <sz val="11"/>
        <rFont val="宋体"/>
        <family val="3"/>
        <charset val="134"/>
      </rPr>
      <t>日</t>
    </r>
  </si>
  <si>
    <r>
      <rPr>
        <sz val="11"/>
        <rFont val="微软雅黑"/>
        <family val="2"/>
        <charset val="134"/>
      </rPr>
      <t>北京天佑九如国际公关顾问有限公司</t>
    </r>
    <r>
      <rPr>
        <sz val="11"/>
        <rFont val="Apis For Office"/>
        <family val="2"/>
      </rPr>
      <t>(SAP:1367482)</t>
    </r>
  </si>
  <si>
    <r>
      <rPr>
        <b/>
        <sz val="11"/>
        <rFont val="微软雅黑"/>
        <family val="2"/>
        <charset val="134"/>
      </rPr>
      <t xml:space="preserve">会议地点
</t>
    </r>
    <r>
      <rPr>
        <b/>
        <sz val="11"/>
        <rFont val="Apis For Office"/>
        <family val="2"/>
      </rPr>
      <t>Destination</t>
    </r>
  </si>
  <si>
    <t>北京上海成都广州</t>
  </si>
  <si>
    <t>康辉集团北京国际会议展览有限公司(SAP:1328304)</t>
  </si>
  <si>
    <r>
      <rPr>
        <b/>
        <sz val="11"/>
        <rFont val="Verdana"/>
        <family val="2"/>
      </rPr>
      <t>非</t>
    </r>
    <r>
      <rPr>
        <b/>
        <sz val="11"/>
        <rFont val="Apis For Office"/>
        <family val="2"/>
      </rPr>
      <t>NN</t>
    </r>
    <r>
      <rPr>
        <b/>
        <sz val="11"/>
        <rFont val="Verdana"/>
        <family val="2"/>
      </rPr>
      <t xml:space="preserve">人数
</t>
    </r>
    <r>
      <rPr>
        <b/>
        <sz val="11"/>
        <rFont val="Apis For Office"/>
        <family val="2"/>
      </rPr>
      <t xml:space="preserve">non-NN person:                 </t>
    </r>
  </si>
  <si>
    <r>
      <t>NN</t>
    </r>
    <r>
      <rPr>
        <b/>
        <sz val="11"/>
        <rFont val="宋体"/>
        <family val="3"/>
        <charset val="134"/>
      </rPr>
      <t xml:space="preserve">人数
</t>
    </r>
    <r>
      <rPr>
        <b/>
        <sz val="11"/>
        <rFont val="Apis For Office"/>
        <family val="2"/>
      </rPr>
      <t xml:space="preserve">NN Staff:                      </t>
    </r>
  </si>
  <si>
    <r>
      <rPr>
        <sz val="11"/>
        <rFont val="Verdana"/>
        <family val="2"/>
      </rPr>
      <t>人</t>
    </r>
  </si>
  <si>
    <r>
      <rPr>
        <b/>
        <sz val="11"/>
        <rFont val="Verdana"/>
        <family val="2"/>
      </rPr>
      <t xml:space="preserve">总计
</t>
    </r>
    <r>
      <rPr>
        <b/>
        <sz val="11"/>
        <rFont val="Apis For Office"/>
        <family val="2"/>
      </rPr>
      <t>Total Person</t>
    </r>
  </si>
  <si>
    <r>
      <rPr>
        <b/>
        <sz val="11"/>
        <rFont val="Verdana"/>
        <family val="2"/>
      </rPr>
      <t xml:space="preserve">人均费用
</t>
    </r>
    <r>
      <rPr>
        <b/>
        <sz val="11"/>
        <rFont val="Apis For Office"/>
        <family val="2"/>
      </rPr>
      <t>Average Expense</t>
    </r>
  </si>
  <si>
    <r>
      <rPr>
        <sz val="11"/>
        <rFont val="宋体"/>
        <family val="3"/>
        <charset val="134"/>
      </rPr>
      <t>华程国际旅行社集团有限公司(</t>
    </r>
    <r>
      <rPr>
        <sz val="11"/>
        <rFont val="Apis For Office"/>
        <family val="2"/>
      </rPr>
      <t>SAP:1383795)</t>
    </r>
  </si>
  <si>
    <r>
      <rPr>
        <sz val="11"/>
        <rFont val="宋体"/>
        <family val="3"/>
        <charset val="134"/>
      </rPr>
      <t>山东会管家国际会展有限公司(</t>
    </r>
    <r>
      <rPr>
        <sz val="11"/>
        <rFont val="Apis For Office"/>
        <family val="2"/>
      </rPr>
      <t>SAP:1368444)</t>
    </r>
  </si>
  <si>
    <r>
      <rPr>
        <b/>
        <sz val="11"/>
        <rFont val="Verdana"/>
        <family val="2"/>
      </rPr>
      <t xml:space="preserve">明细项目
</t>
    </r>
    <r>
      <rPr>
        <b/>
        <sz val="11"/>
        <rFont val="Apis For Office"/>
        <family val="2"/>
      </rPr>
      <t>Item</t>
    </r>
  </si>
  <si>
    <r>
      <rPr>
        <b/>
        <sz val="11"/>
        <rFont val="Verdana"/>
        <family val="2"/>
      </rPr>
      <t xml:space="preserve">详细信息
</t>
    </r>
    <r>
      <rPr>
        <b/>
        <sz val="11"/>
        <rFont val="Apis For Office"/>
        <family val="2"/>
      </rPr>
      <t>Details</t>
    </r>
  </si>
  <si>
    <r>
      <rPr>
        <b/>
        <sz val="11"/>
        <rFont val="Verdana"/>
        <family val="2"/>
      </rPr>
      <t>数量</t>
    </r>
    <r>
      <rPr>
        <b/>
        <sz val="11"/>
        <rFont val="Apis For Office"/>
        <family val="2"/>
      </rPr>
      <t xml:space="preserve"> (Qty.)</t>
    </r>
  </si>
  <si>
    <r>
      <rPr>
        <b/>
        <sz val="11"/>
        <rFont val="Verdana"/>
        <family val="2"/>
      </rPr>
      <t>价格</t>
    </r>
    <r>
      <rPr>
        <b/>
        <sz val="11"/>
        <rFont val="Apis For Office"/>
        <family val="2"/>
      </rPr>
      <t xml:space="preserve"> (Price)</t>
    </r>
  </si>
  <si>
    <r>
      <rPr>
        <b/>
        <sz val="11"/>
        <rFont val="Verdana"/>
        <family val="2"/>
      </rPr>
      <t xml:space="preserve">备注
</t>
    </r>
    <r>
      <rPr>
        <b/>
        <sz val="11"/>
        <rFont val="Apis For Office"/>
        <family val="2"/>
      </rPr>
      <t>Remarks</t>
    </r>
  </si>
  <si>
    <r>
      <rPr>
        <b/>
        <sz val="11"/>
        <rFont val="Verdana"/>
        <family val="2"/>
      </rPr>
      <t xml:space="preserve">费用类别
</t>
    </r>
    <r>
      <rPr>
        <b/>
        <sz val="11"/>
        <rFont val="Apis For Office"/>
        <family val="2"/>
      </rPr>
      <t>Spend Category</t>
    </r>
  </si>
  <si>
    <r>
      <rPr>
        <sz val="11"/>
        <rFont val="Verdana"/>
        <family val="2"/>
      </rPr>
      <t>杭州晟怡商务会展服务有限公司</t>
    </r>
    <r>
      <rPr>
        <sz val="11"/>
        <rFont val="Apis For Office"/>
        <family val="2"/>
      </rPr>
      <t>(SAP:1268856)</t>
    </r>
  </si>
  <si>
    <t>NO.</t>
  </si>
  <si>
    <r>
      <rPr>
        <b/>
        <sz val="11"/>
        <rFont val="Verdana"/>
        <family val="2"/>
      </rPr>
      <t xml:space="preserve">单位
</t>
    </r>
    <r>
      <rPr>
        <b/>
        <sz val="11"/>
        <rFont val="Apis For Office"/>
        <family val="2"/>
      </rPr>
      <t>Unit</t>
    </r>
  </si>
  <si>
    <r>
      <rPr>
        <b/>
        <sz val="11"/>
        <rFont val="Verdana"/>
        <family val="2"/>
      </rPr>
      <t xml:space="preserve">单价
</t>
    </r>
    <r>
      <rPr>
        <b/>
        <sz val="11"/>
        <rFont val="Apis For Office"/>
        <family val="2"/>
      </rPr>
      <t>Unit price</t>
    </r>
  </si>
  <si>
    <r>
      <rPr>
        <b/>
        <sz val="11"/>
        <rFont val="Verdana"/>
        <family val="2"/>
      </rPr>
      <t xml:space="preserve">小计
</t>
    </r>
    <r>
      <rPr>
        <b/>
        <sz val="11"/>
        <rFont val="Apis For Office"/>
        <family val="2"/>
      </rPr>
      <t>Subtotal</t>
    </r>
  </si>
  <si>
    <r>
      <rPr>
        <sz val="11"/>
        <rFont val="Verdana"/>
        <family val="2"/>
      </rPr>
      <t>广东中妇旅国际旅行社有限责任公司</t>
    </r>
    <r>
      <rPr>
        <sz val="11"/>
        <rFont val="Apis For Office"/>
        <family val="2"/>
      </rPr>
      <t>(SAP:1282914)</t>
    </r>
  </si>
  <si>
    <r>
      <rPr>
        <b/>
        <sz val="11"/>
        <rFont val="Verdana"/>
        <family val="2"/>
      </rPr>
      <t xml:space="preserve">住宿
</t>
    </r>
    <r>
      <rPr>
        <b/>
        <sz val="11"/>
        <rFont val="Apis For Office"/>
        <family val="2"/>
      </rPr>
      <t>Hotel (breakfast incl.)</t>
    </r>
  </si>
  <si>
    <r>
      <rPr>
        <sz val="11"/>
        <rFont val="微软雅黑"/>
        <family val="2"/>
        <charset val="134"/>
      </rPr>
      <t>酒店</t>
    </r>
    <r>
      <rPr>
        <sz val="11"/>
        <rFont val="Apis For Office"/>
        <family val="2"/>
      </rPr>
      <t>1</t>
    </r>
    <r>
      <rPr>
        <sz val="11"/>
        <rFont val="微软雅黑"/>
        <family val="2"/>
        <charset val="134"/>
      </rPr>
      <t>名称</t>
    </r>
    <r>
      <rPr>
        <sz val="11"/>
        <rFont val="Apis For Office"/>
        <family val="2"/>
      </rPr>
      <t xml:space="preserve"> Hotel</t>
    </r>
    <r>
      <rPr>
        <sz val="11"/>
        <rFont val="微软雅黑"/>
        <family val="2"/>
        <charset val="134"/>
      </rPr>
      <t>：</t>
    </r>
    <r>
      <rPr>
        <sz val="11"/>
        <rFont val="Apis For Office"/>
        <family val="2"/>
      </rPr>
      <t xml:space="preserve">
</t>
    </r>
    <r>
      <rPr>
        <sz val="11"/>
        <rFont val="微软雅黑"/>
        <family val="2"/>
        <charset val="134"/>
      </rPr>
      <t>星级</t>
    </r>
    <r>
      <rPr>
        <sz val="11"/>
        <rFont val="Apis For Office"/>
        <family val="2"/>
      </rPr>
      <t xml:space="preserve"> Hotel Star level</t>
    </r>
    <r>
      <rPr>
        <sz val="11"/>
        <rFont val="微软雅黑"/>
        <family val="2"/>
        <charset val="134"/>
      </rPr>
      <t>：</t>
    </r>
  </si>
  <si>
    <t>双人间(含早)Double room</t>
  </si>
  <si>
    <r>
      <rPr>
        <sz val="11"/>
        <rFont val="Verdana"/>
        <family val="2"/>
      </rPr>
      <t>间</t>
    </r>
    <r>
      <rPr>
        <sz val="11"/>
        <rFont val="Apis For Office"/>
        <family val="2"/>
      </rPr>
      <t>room</t>
    </r>
  </si>
  <si>
    <r>
      <rPr>
        <sz val="11"/>
        <rFont val="Verdana"/>
        <family val="2"/>
      </rPr>
      <t>夜</t>
    </r>
    <r>
      <rPr>
        <sz val="11"/>
        <rFont val="Apis For Office"/>
        <family val="2"/>
      </rPr>
      <t>night</t>
    </r>
  </si>
  <si>
    <r>
      <rPr>
        <sz val="11"/>
        <rFont val="宋体"/>
        <family val="3"/>
        <charset val="134"/>
      </rPr>
      <t>沈阳爱瑞奇会议服务有限公司</t>
    </r>
    <r>
      <rPr>
        <sz val="11"/>
        <rFont val="Apis For Office"/>
        <family val="2"/>
      </rPr>
      <t>(SAP:1368397)</t>
    </r>
  </si>
  <si>
    <t xml:space="preserve">单人间(含早)Single room </t>
  </si>
  <si>
    <r>
      <rPr>
        <sz val="11"/>
        <rFont val="Verdana"/>
        <family val="2"/>
      </rPr>
      <t>旅行社</t>
    </r>
  </si>
  <si>
    <r>
      <rPr>
        <sz val="11"/>
        <rFont val="微软雅黑"/>
        <family val="2"/>
        <charset val="134"/>
      </rPr>
      <t>酒店</t>
    </r>
    <r>
      <rPr>
        <sz val="11"/>
        <rFont val="Apis For Office"/>
        <family val="2"/>
      </rPr>
      <t>2</t>
    </r>
    <r>
      <rPr>
        <sz val="11"/>
        <rFont val="微软雅黑"/>
        <family val="2"/>
        <charset val="134"/>
      </rPr>
      <t>名称</t>
    </r>
    <r>
      <rPr>
        <sz val="11"/>
        <rFont val="Apis For Office"/>
        <family val="2"/>
      </rPr>
      <t xml:space="preserve"> Hotel</t>
    </r>
    <r>
      <rPr>
        <sz val="11"/>
        <rFont val="微软雅黑"/>
        <family val="2"/>
        <charset val="134"/>
      </rPr>
      <t>：</t>
    </r>
    <r>
      <rPr>
        <sz val="11"/>
        <rFont val="Apis For Office"/>
        <family val="2"/>
      </rPr>
      <t xml:space="preserve">
</t>
    </r>
    <r>
      <rPr>
        <sz val="11"/>
        <rFont val="微软雅黑"/>
        <family val="2"/>
        <charset val="134"/>
      </rPr>
      <t>星级</t>
    </r>
    <r>
      <rPr>
        <sz val="11"/>
        <rFont val="Apis For Office"/>
        <family val="2"/>
      </rPr>
      <t xml:space="preserve"> Hotel Star level</t>
    </r>
    <r>
      <rPr>
        <sz val="11"/>
        <rFont val="微软雅黑"/>
        <family val="2"/>
        <charset val="134"/>
      </rPr>
      <t>：</t>
    </r>
  </si>
  <si>
    <r>
      <rPr>
        <b/>
        <sz val="11"/>
        <rFont val="Verdana"/>
        <family val="2"/>
      </rPr>
      <t>住宿</t>
    </r>
    <r>
      <rPr>
        <b/>
        <sz val="11"/>
        <rFont val="Apis For Office"/>
        <family val="2"/>
      </rPr>
      <t xml:space="preserve"> </t>
    </r>
    <r>
      <rPr>
        <b/>
        <sz val="11"/>
        <rFont val="Verdana"/>
        <family val="2"/>
      </rPr>
      <t>小计</t>
    </r>
    <r>
      <rPr>
        <b/>
        <sz val="11"/>
        <rFont val="Apis For Office"/>
        <family val="2"/>
      </rPr>
      <t xml:space="preserve">    Hotel Expense Subtotal</t>
    </r>
  </si>
  <si>
    <r>
      <rPr>
        <sz val="11"/>
        <rFont val="Verdana"/>
        <family val="2"/>
      </rPr>
      <t>直付</t>
    </r>
  </si>
  <si>
    <r>
      <rPr>
        <b/>
        <sz val="11"/>
        <rFont val="Verdana"/>
        <family val="2"/>
      </rPr>
      <t xml:space="preserve">会议
</t>
    </r>
    <r>
      <rPr>
        <b/>
        <sz val="11"/>
        <rFont val="Apis For Office"/>
        <family val="2"/>
      </rPr>
      <t>Meeting</t>
    </r>
  </si>
  <si>
    <r>
      <rPr>
        <sz val="11"/>
        <rFont val="Verdana"/>
        <family val="2"/>
      </rPr>
      <t>主会场</t>
    </r>
    <r>
      <rPr>
        <sz val="11"/>
        <rFont val="Apis For Office"/>
        <family val="2"/>
      </rPr>
      <t>Main venue</t>
    </r>
  </si>
  <si>
    <t xml:space="preserve">会场名称  Venue name :          </t>
  </si>
  <si>
    <r>
      <rPr>
        <sz val="11"/>
        <rFont val="Verdana"/>
        <family val="2"/>
      </rPr>
      <t>个</t>
    </r>
    <r>
      <rPr>
        <sz val="11"/>
        <rFont val="Apis For Office"/>
        <family val="2"/>
      </rPr>
      <t>per</t>
    </r>
  </si>
  <si>
    <r>
      <rPr>
        <sz val="11"/>
        <rFont val="Verdana"/>
        <family val="2"/>
      </rPr>
      <t>天</t>
    </r>
    <r>
      <rPr>
        <sz val="11"/>
        <rFont val="Apis For Office"/>
        <family val="2"/>
      </rPr>
      <t>day</t>
    </r>
  </si>
  <si>
    <r>
      <rPr>
        <sz val="11"/>
        <rFont val="Verdana"/>
        <family val="2"/>
      </rPr>
      <t xml:space="preserve">大分会场
</t>
    </r>
    <r>
      <rPr>
        <sz val="11"/>
        <rFont val="Apis For Office"/>
        <family val="2"/>
      </rPr>
      <t>Main parallel venue</t>
    </r>
  </si>
  <si>
    <r>
      <rPr>
        <sz val="11"/>
        <rFont val="Verdana"/>
        <family val="2"/>
      </rPr>
      <t>半天</t>
    </r>
    <r>
      <rPr>
        <sz val="11"/>
        <rFont val="Apis For Office"/>
        <family val="2"/>
      </rPr>
      <t>day</t>
    </r>
  </si>
  <si>
    <r>
      <rPr>
        <sz val="11"/>
        <rFont val="Verdana"/>
        <family val="2"/>
      </rPr>
      <t>搭建费</t>
    </r>
    <r>
      <rPr>
        <sz val="11"/>
        <rFont val="Apis For Office"/>
        <family val="2"/>
      </rPr>
      <t xml:space="preserve"> Decoration fee</t>
    </r>
  </si>
  <si>
    <r>
      <rPr>
        <sz val="11"/>
        <rFont val="Verdana"/>
        <family val="2"/>
      </rPr>
      <t>投影仪</t>
    </r>
    <r>
      <rPr>
        <sz val="11"/>
        <rFont val="Apis For Office"/>
        <family val="2"/>
      </rPr>
      <t xml:space="preserve"> Projector</t>
    </r>
  </si>
  <si>
    <t>流明 Lumens：</t>
  </si>
  <si>
    <r>
      <rPr>
        <sz val="11"/>
        <rFont val="Verdana"/>
        <family val="2"/>
      </rPr>
      <t>幕布</t>
    </r>
    <r>
      <rPr>
        <sz val="11"/>
        <rFont val="Apis For Office"/>
        <family val="2"/>
      </rPr>
      <t xml:space="preserve"> Curtain </t>
    </r>
  </si>
  <si>
    <r>
      <rPr>
        <sz val="11"/>
        <rFont val="Verdana"/>
        <family val="2"/>
      </rPr>
      <t>尺寸</t>
    </r>
    <r>
      <rPr>
        <sz val="11"/>
        <rFont val="Apis For Office"/>
        <family val="2"/>
      </rPr>
      <t>(size)</t>
    </r>
    <r>
      <rPr>
        <sz val="11"/>
        <rFont val="Verdana"/>
        <family val="2"/>
      </rPr>
      <t>：</t>
    </r>
  </si>
  <si>
    <r>
      <t xml:space="preserve">VIP </t>
    </r>
    <r>
      <rPr>
        <sz val="11"/>
        <rFont val="Verdana"/>
        <family val="2"/>
      </rPr>
      <t>休息室</t>
    </r>
    <r>
      <rPr>
        <sz val="11"/>
        <rFont val="Apis For Office"/>
        <family val="2"/>
      </rPr>
      <t xml:space="preserve"> VIP-room</t>
    </r>
  </si>
  <si>
    <r>
      <rPr>
        <sz val="11"/>
        <rFont val="Verdana"/>
        <family val="2"/>
      </rPr>
      <t>其他</t>
    </r>
    <r>
      <rPr>
        <sz val="11"/>
        <rFont val="Apis For Office"/>
        <family val="2"/>
      </rPr>
      <t xml:space="preserve"> Others</t>
    </r>
  </si>
  <si>
    <r>
      <rPr>
        <sz val="11"/>
        <rFont val="Verdana"/>
        <family val="2"/>
      </rPr>
      <t>详细内容</t>
    </r>
    <r>
      <rPr>
        <sz val="11"/>
        <rFont val="Apis For Office"/>
        <family val="2"/>
      </rPr>
      <t>(Detailed info.)</t>
    </r>
    <r>
      <rPr>
        <sz val="11"/>
        <rFont val="Verdana"/>
        <family val="2"/>
      </rPr>
      <t>：</t>
    </r>
  </si>
  <si>
    <r>
      <rPr>
        <sz val="11"/>
        <rFont val="Verdana"/>
        <family val="2"/>
      </rPr>
      <t>次</t>
    </r>
    <r>
      <rPr>
        <sz val="11"/>
        <rFont val="Apis For Office"/>
        <family val="2"/>
      </rPr>
      <t>per</t>
    </r>
  </si>
  <si>
    <r>
      <rPr>
        <sz val="11"/>
        <rFont val="Verdana"/>
        <family val="2"/>
      </rPr>
      <t>次</t>
    </r>
    <r>
      <rPr>
        <sz val="11"/>
        <rFont val="Apis For Office"/>
        <family val="2"/>
      </rPr>
      <t>time</t>
    </r>
  </si>
  <si>
    <r>
      <rPr>
        <b/>
        <sz val="11"/>
        <rFont val="Verdana"/>
        <family val="2"/>
      </rPr>
      <t>会议</t>
    </r>
    <r>
      <rPr>
        <b/>
        <sz val="11"/>
        <rFont val="Apis For Office"/>
        <family val="2"/>
      </rPr>
      <t xml:space="preserve"> </t>
    </r>
    <r>
      <rPr>
        <b/>
        <sz val="11"/>
        <rFont val="Verdana"/>
        <family val="2"/>
      </rPr>
      <t>小计</t>
    </r>
    <r>
      <rPr>
        <b/>
        <sz val="11"/>
        <rFont val="Apis For Office"/>
        <family val="2"/>
      </rPr>
      <t xml:space="preserve"> Meeting Expense Subtotal</t>
    </r>
  </si>
  <si>
    <r>
      <rPr>
        <b/>
        <sz val="11"/>
        <rFont val="Verdana"/>
        <family val="2"/>
      </rPr>
      <t xml:space="preserve">酒店内用餐
</t>
    </r>
    <r>
      <rPr>
        <b/>
        <sz val="11"/>
        <rFont val="Apis For Office"/>
        <family val="2"/>
      </rPr>
      <t>Meal in Hotel</t>
    </r>
  </si>
  <si>
    <r>
      <t>D1</t>
    </r>
    <r>
      <rPr>
        <sz val="11"/>
        <rFont val="Verdana"/>
        <family val="2"/>
      </rPr>
      <t>日期：</t>
    </r>
  </si>
  <si>
    <r>
      <rPr>
        <sz val="11"/>
        <rFont val="Verdana"/>
        <family val="2"/>
      </rPr>
      <t>午餐形式</t>
    </r>
    <r>
      <rPr>
        <sz val="11"/>
        <rFont val="Apis For Office"/>
        <family val="2"/>
      </rPr>
      <t>Lunch Style</t>
    </r>
    <r>
      <rPr>
        <sz val="11"/>
        <rFont val="Verdana"/>
        <family val="2"/>
      </rPr>
      <t>：</t>
    </r>
  </si>
  <si>
    <r>
      <rPr>
        <sz val="11"/>
        <rFont val="Verdana"/>
        <family val="2"/>
      </rPr>
      <t>人</t>
    </r>
    <r>
      <rPr>
        <sz val="11"/>
        <rFont val="Apis For Office"/>
        <family val="2"/>
      </rPr>
      <t>person</t>
    </r>
  </si>
  <si>
    <r>
      <rPr>
        <sz val="11"/>
        <rFont val="Verdana"/>
        <family val="2"/>
      </rPr>
      <t>餐</t>
    </r>
    <r>
      <rPr>
        <sz val="11"/>
        <rFont val="Apis For Office"/>
        <family val="2"/>
      </rPr>
      <t>meal</t>
    </r>
  </si>
  <si>
    <r>
      <rPr>
        <sz val="11"/>
        <rFont val="Verdana"/>
        <family val="2"/>
      </rPr>
      <t>晚餐形式</t>
    </r>
    <r>
      <rPr>
        <sz val="11"/>
        <rFont val="Apis For Office"/>
        <family val="2"/>
      </rPr>
      <t>Dinner Style</t>
    </r>
    <r>
      <rPr>
        <sz val="11"/>
        <rFont val="Verdana"/>
        <family val="2"/>
      </rPr>
      <t>：</t>
    </r>
    <r>
      <rPr>
        <sz val="11"/>
        <rFont val="Apis For Office"/>
        <family val="2"/>
      </rPr>
      <t xml:space="preserve"> </t>
    </r>
  </si>
  <si>
    <r>
      <rPr>
        <sz val="11"/>
        <rFont val="Verdana"/>
        <family val="2"/>
      </rPr>
      <t>茶歇</t>
    </r>
    <r>
      <rPr>
        <sz val="11"/>
        <rFont val="Apis For Office"/>
        <family val="2"/>
      </rPr>
      <t xml:space="preserve"> Tea break</t>
    </r>
  </si>
  <si>
    <r>
      <t>D2</t>
    </r>
    <r>
      <rPr>
        <sz val="11"/>
        <rFont val="Verdana"/>
        <family val="2"/>
      </rPr>
      <t>日期：</t>
    </r>
  </si>
  <si>
    <r>
      <t>D3</t>
    </r>
    <r>
      <rPr>
        <sz val="11"/>
        <rFont val="Verdana"/>
        <family val="2"/>
      </rPr>
      <t>日期：</t>
    </r>
  </si>
  <si>
    <r>
      <t>D4</t>
    </r>
    <r>
      <rPr>
        <sz val="11"/>
        <rFont val="Verdana"/>
        <family val="2"/>
      </rPr>
      <t>日期：</t>
    </r>
  </si>
  <si>
    <r>
      <rPr>
        <sz val="11"/>
        <rFont val="Verdana"/>
        <family val="2"/>
      </rPr>
      <t>欢迎水果</t>
    </r>
    <r>
      <rPr>
        <sz val="11"/>
        <rFont val="Apis For Office"/>
        <family val="2"/>
      </rPr>
      <t>(VIP) Welcome fruits</t>
    </r>
  </si>
  <si>
    <r>
      <rPr>
        <b/>
        <sz val="11"/>
        <rFont val="Verdana"/>
        <family val="2"/>
      </rPr>
      <t>酒店内用餐</t>
    </r>
    <r>
      <rPr>
        <b/>
        <sz val="11"/>
        <rFont val="Apis For Office"/>
        <family val="2"/>
      </rPr>
      <t xml:space="preserve"> </t>
    </r>
    <r>
      <rPr>
        <b/>
        <sz val="11"/>
        <rFont val="Verdana"/>
        <family val="2"/>
      </rPr>
      <t>小计</t>
    </r>
    <r>
      <rPr>
        <b/>
        <sz val="11"/>
        <rFont val="Apis For Office"/>
        <family val="2"/>
      </rPr>
      <t xml:space="preserve"> Meal in Hotel Subtotal</t>
    </r>
  </si>
  <si>
    <r>
      <rPr>
        <b/>
        <sz val="11"/>
        <rFont val="Verdana"/>
        <family val="2"/>
      </rPr>
      <t xml:space="preserve">酒店外用餐
</t>
    </r>
    <r>
      <rPr>
        <b/>
        <sz val="11"/>
        <rFont val="Apis For Office"/>
        <family val="2"/>
      </rPr>
      <t>Meal  Outside</t>
    </r>
  </si>
  <si>
    <r>
      <t>D1</t>
    </r>
    <r>
      <rPr>
        <sz val="11"/>
        <rFont val="宋体"/>
        <family val="3"/>
        <charset val="134"/>
      </rPr>
      <t>日期：</t>
    </r>
    <r>
      <rPr>
        <sz val="11"/>
        <rFont val="Apis For Office"/>
        <family val="2"/>
      </rPr>
      <t>25</t>
    </r>
    <r>
      <rPr>
        <sz val="11"/>
        <rFont val="宋体"/>
        <family val="3"/>
        <charset val="134"/>
      </rPr>
      <t>日</t>
    </r>
  </si>
  <si>
    <r>
      <t>D2</t>
    </r>
    <r>
      <rPr>
        <sz val="11"/>
        <rFont val="宋体"/>
        <family val="3"/>
        <charset val="134"/>
      </rPr>
      <t>日期：</t>
    </r>
    <r>
      <rPr>
        <sz val="11"/>
        <rFont val="Apis For Office"/>
        <family val="2"/>
      </rPr>
      <t>26</t>
    </r>
    <r>
      <rPr>
        <sz val="11"/>
        <rFont val="宋体"/>
        <family val="3"/>
        <charset val="134"/>
      </rPr>
      <t>日</t>
    </r>
  </si>
  <si>
    <t>外出餐-北京会场30人</t>
  </si>
  <si>
    <r>
      <rPr>
        <b/>
        <sz val="11"/>
        <rFont val="微软雅黑"/>
        <family val="2"/>
        <charset val="134"/>
      </rPr>
      <t>酒店外用餐</t>
    </r>
    <r>
      <rPr>
        <b/>
        <sz val="11"/>
        <rFont val="Apis For Office"/>
        <family val="2"/>
      </rPr>
      <t xml:space="preserve"> </t>
    </r>
    <r>
      <rPr>
        <b/>
        <sz val="11"/>
        <rFont val="微软雅黑"/>
        <family val="2"/>
        <charset val="134"/>
      </rPr>
      <t>小计</t>
    </r>
    <r>
      <rPr>
        <b/>
        <sz val="11"/>
        <rFont val="Apis For Office"/>
        <family val="2"/>
      </rPr>
      <t xml:space="preserve"> Outside Meal Subtotal</t>
    </r>
  </si>
  <si>
    <r>
      <rPr>
        <b/>
        <sz val="11"/>
        <rFont val="微软雅黑"/>
        <family val="2"/>
        <charset val="134"/>
      </rPr>
      <t xml:space="preserve">当地交通
</t>
    </r>
    <r>
      <rPr>
        <b/>
        <sz val="11"/>
        <rFont val="Apis For Office"/>
        <family val="2"/>
      </rPr>
      <t xml:space="preserve">Local Transportation </t>
    </r>
  </si>
  <si>
    <r>
      <t>当地接送机</t>
    </r>
    <r>
      <rPr>
        <sz val="11"/>
        <rFont val="Verdana"/>
        <family val="2"/>
      </rPr>
      <t xml:space="preserve">
</t>
    </r>
    <r>
      <rPr>
        <sz val="11"/>
        <rFont val="Apis For Office"/>
        <family val="2"/>
      </rPr>
      <t>Local airport transport service</t>
    </r>
  </si>
  <si>
    <t>普通轿车5座 5 Seats</t>
  </si>
  <si>
    <r>
      <rPr>
        <sz val="11"/>
        <rFont val="Verdana"/>
        <family val="2"/>
      </rPr>
      <t>辆</t>
    </r>
    <r>
      <rPr>
        <sz val="11"/>
        <rFont val="Apis For Office"/>
        <family val="2"/>
      </rPr>
      <t>per</t>
    </r>
  </si>
  <si>
    <t>单程 one way</t>
  </si>
  <si>
    <t>商务车7座 7 Seats</t>
  </si>
  <si>
    <r>
      <rPr>
        <sz val="11"/>
        <rFont val="宋体"/>
        <family val="3"/>
        <charset val="134"/>
      </rPr>
      <t>半日包车</t>
    </r>
    <r>
      <rPr>
        <sz val="11"/>
        <rFont val="Apis For Office"/>
        <family val="2"/>
      </rPr>
      <t xml:space="preserve">
Half day charter</t>
    </r>
  </si>
  <si>
    <t>半日包车 Half day charter</t>
  </si>
  <si>
    <t>北京会场外出餐用车</t>
  </si>
  <si>
    <r>
      <rPr>
        <sz val="11"/>
        <rFont val="宋体"/>
        <family val="3"/>
        <charset val="134"/>
      </rPr>
      <t>全天包车</t>
    </r>
    <r>
      <rPr>
        <sz val="11"/>
        <rFont val="Apis For Office"/>
        <family val="2"/>
      </rPr>
      <t xml:space="preserve">
Full day charter</t>
    </r>
  </si>
  <si>
    <t>全天包车 Full day charter</t>
  </si>
  <si>
    <t>北京会场包车备用车</t>
  </si>
  <si>
    <r>
      <rPr>
        <sz val="11"/>
        <rFont val="微软雅黑"/>
        <family val="2"/>
        <charset val="134"/>
      </rPr>
      <t>其他</t>
    </r>
    <r>
      <rPr>
        <sz val="11"/>
        <rFont val="Apis For Office"/>
        <family val="2"/>
      </rPr>
      <t xml:space="preserve"> Other</t>
    </r>
  </si>
  <si>
    <t>详细内容 Detailed info.：</t>
  </si>
  <si>
    <r>
      <rPr>
        <sz val="11"/>
        <rFont val="宋体"/>
        <family val="3"/>
        <charset val="134"/>
      </rPr>
      <t>次</t>
    </r>
    <r>
      <rPr>
        <sz val="11"/>
        <rFont val="Apis For Office"/>
        <family val="2"/>
      </rPr>
      <t>per</t>
    </r>
  </si>
  <si>
    <t>次per</t>
  </si>
  <si>
    <r>
      <rPr>
        <b/>
        <sz val="11"/>
        <rFont val="微软雅黑"/>
        <family val="2"/>
        <charset val="134"/>
      </rPr>
      <t>当地交通小计</t>
    </r>
    <r>
      <rPr>
        <b/>
        <sz val="11"/>
        <rFont val="Apis For Office"/>
        <family val="2"/>
      </rPr>
      <t>Local Transportation Subtotal</t>
    </r>
  </si>
  <si>
    <r>
      <rPr>
        <b/>
        <sz val="11"/>
        <rFont val="宋体"/>
        <family val="3"/>
        <charset val="134"/>
      </rPr>
      <t xml:space="preserve">团队建设
</t>
    </r>
    <r>
      <rPr>
        <b/>
        <sz val="11"/>
        <rFont val="Apis For Office"/>
        <family val="2"/>
      </rPr>
      <t>TB</t>
    </r>
  </si>
  <si>
    <r>
      <rPr>
        <sz val="11"/>
        <rFont val="微软雅黑"/>
        <family val="2"/>
        <charset val="134"/>
      </rPr>
      <t>室内基础项目</t>
    </r>
    <r>
      <rPr>
        <sz val="11"/>
        <rFont val="Apis For Office"/>
        <family val="2"/>
      </rPr>
      <t xml:space="preserve"> Indoor standardization item</t>
    </r>
  </si>
  <si>
    <r>
      <rPr>
        <sz val="11"/>
        <rFont val="微软雅黑"/>
        <family val="2"/>
        <charset val="134"/>
      </rPr>
      <t>室外基础项目</t>
    </r>
    <r>
      <rPr>
        <sz val="11"/>
        <rFont val="Apis For Office"/>
        <family val="2"/>
      </rPr>
      <t xml:space="preserve"> Outdoor standardization item</t>
    </r>
  </si>
  <si>
    <r>
      <rPr>
        <sz val="11"/>
        <rFont val="微软雅黑"/>
        <family val="2"/>
        <charset val="134"/>
      </rPr>
      <t>室外高风险项目</t>
    </r>
    <r>
      <rPr>
        <sz val="11"/>
        <rFont val="Apis For Office"/>
        <family val="2"/>
      </rPr>
      <t xml:space="preserve"> Outdoor high risk item</t>
    </r>
  </si>
  <si>
    <r>
      <rPr>
        <sz val="11"/>
        <rFont val="微软雅黑"/>
        <family val="2"/>
        <charset val="134"/>
      </rPr>
      <t>物料租赁费</t>
    </r>
    <r>
      <rPr>
        <sz val="11"/>
        <rFont val="Apis For Office"/>
        <family val="2"/>
      </rPr>
      <t xml:space="preserve"> Material Rental</t>
    </r>
  </si>
  <si>
    <r>
      <rPr>
        <sz val="11"/>
        <rFont val="微软雅黑"/>
        <family val="2"/>
        <charset val="134"/>
      </rPr>
      <t>物料运输费</t>
    </r>
    <r>
      <rPr>
        <sz val="11"/>
        <rFont val="Apis For Office"/>
        <family val="2"/>
      </rPr>
      <t xml:space="preserve"> Material transportation</t>
    </r>
  </si>
  <si>
    <r>
      <rPr>
        <sz val="11"/>
        <rFont val="微软雅黑"/>
        <family val="2"/>
        <charset val="134"/>
      </rPr>
      <t>门票</t>
    </r>
    <r>
      <rPr>
        <sz val="11"/>
        <rFont val="Apis For Office"/>
        <family val="2"/>
      </rPr>
      <t>/</t>
    </r>
    <r>
      <rPr>
        <sz val="11"/>
        <rFont val="宋体"/>
        <family val="3"/>
        <charset val="134"/>
      </rPr>
      <t>场租</t>
    </r>
    <r>
      <rPr>
        <sz val="11"/>
        <rFont val="Apis For Office"/>
        <family val="2"/>
      </rPr>
      <t xml:space="preserve"> Ticket / venue fee</t>
    </r>
  </si>
  <si>
    <r>
      <rPr>
        <sz val="11"/>
        <rFont val="宋体"/>
        <family val="3"/>
        <charset val="134"/>
      </rPr>
      <t>团队建设</t>
    </r>
    <r>
      <rPr>
        <sz val="11"/>
        <rFont val="Apis For Office"/>
        <family val="2"/>
      </rPr>
      <t xml:space="preserve"> </t>
    </r>
    <r>
      <rPr>
        <sz val="11"/>
        <rFont val="微软雅黑"/>
        <family val="2"/>
        <charset val="134"/>
      </rPr>
      <t>小计</t>
    </r>
    <r>
      <rPr>
        <sz val="11"/>
        <rFont val="Apis For Office"/>
        <family val="2"/>
      </rPr>
      <t xml:space="preserve"> TB Subtotal</t>
    </r>
  </si>
  <si>
    <r>
      <rPr>
        <b/>
        <sz val="11"/>
        <rFont val="微软雅黑"/>
        <family val="2"/>
        <charset val="134"/>
      </rPr>
      <t xml:space="preserve">培训师
</t>
    </r>
    <r>
      <rPr>
        <b/>
        <sz val="11"/>
        <rFont val="Apis For Office"/>
        <family val="2"/>
      </rPr>
      <t>Trainer</t>
    </r>
  </si>
  <si>
    <r>
      <rPr>
        <sz val="11"/>
        <rFont val="微软雅黑"/>
        <family val="2"/>
        <charset val="134"/>
      </rPr>
      <t>机票</t>
    </r>
    <r>
      <rPr>
        <sz val="11"/>
        <rFont val="Apis For Office"/>
        <family val="2"/>
      </rPr>
      <t xml:space="preserve"> Air ticket</t>
    </r>
  </si>
  <si>
    <r>
      <rPr>
        <sz val="11"/>
        <rFont val="微软雅黑"/>
        <family val="2"/>
        <charset val="134"/>
      </rPr>
      <t>单程</t>
    </r>
    <r>
      <rPr>
        <sz val="11"/>
        <rFont val="Apis For Office"/>
        <family val="2"/>
      </rPr>
      <t>one way</t>
    </r>
  </si>
  <si>
    <r>
      <rPr>
        <sz val="11"/>
        <rFont val="Verdana"/>
        <family val="2"/>
      </rPr>
      <t>住宿</t>
    </r>
    <r>
      <rPr>
        <sz val="11"/>
        <rFont val="Apis For Office"/>
        <family val="2"/>
      </rPr>
      <t xml:space="preserve"> Hotel</t>
    </r>
  </si>
  <si>
    <r>
      <rPr>
        <sz val="11"/>
        <rFont val="宋体"/>
        <family val="3"/>
        <charset val="134"/>
      </rPr>
      <t>夜</t>
    </r>
    <r>
      <rPr>
        <sz val="11"/>
        <rFont val="Apis For Office"/>
        <family val="2"/>
      </rPr>
      <t>night</t>
    </r>
  </si>
  <si>
    <r>
      <rPr>
        <sz val="11"/>
        <rFont val="微软雅黑"/>
        <family val="2"/>
        <charset val="134"/>
      </rPr>
      <t>培训师</t>
    </r>
    <r>
      <rPr>
        <sz val="11"/>
        <rFont val="Apis For Office"/>
        <family val="2"/>
      </rPr>
      <t xml:space="preserve"> </t>
    </r>
    <r>
      <rPr>
        <sz val="11"/>
        <rFont val="微软雅黑"/>
        <family val="2"/>
        <charset val="134"/>
      </rPr>
      <t>小计</t>
    </r>
    <r>
      <rPr>
        <sz val="11"/>
        <rFont val="Apis For Office"/>
        <family val="2"/>
      </rPr>
      <t>Trainer Subtotal</t>
    </r>
  </si>
  <si>
    <r>
      <rPr>
        <b/>
        <sz val="11"/>
        <rFont val="Verdana"/>
        <family val="2"/>
      </rPr>
      <t xml:space="preserve">杂项
</t>
    </r>
    <r>
      <rPr>
        <b/>
        <sz val="11"/>
        <rFont val="Apis For Office"/>
        <family val="2"/>
      </rPr>
      <t>Misc</t>
    </r>
  </si>
  <si>
    <r>
      <rPr>
        <sz val="11"/>
        <rFont val="Verdana"/>
        <family val="2"/>
      </rPr>
      <t>意外保险</t>
    </r>
    <r>
      <rPr>
        <sz val="11"/>
        <rFont val="Apis For Office"/>
        <family val="2"/>
      </rPr>
      <t xml:space="preserve"> Insurance</t>
    </r>
  </si>
  <si>
    <r>
      <rPr>
        <sz val="11"/>
        <rFont val="微软雅黑"/>
        <family val="2"/>
        <charset val="134"/>
      </rPr>
      <t>保险公司名称</t>
    </r>
    <r>
      <rPr>
        <sz val="11"/>
        <rFont val="Apis For Office"/>
        <family val="2"/>
      </rPr>
      <t xml:space="preserve"> Insurance Company Name</t>
    </r>
    <r>
      <rPr>
        <sz val="11"/>
        <rFont val="微软雅黑"/>
        <family val="2"/>
        <charset val="134"/>
      </rPr>
      <t>：</t>
    </r>
  </si>
  <si>
    <r>
      <t>*</t>
    </r>
    <r>
      <rPr>
        <sz val="11"/>
        <color indexed="10"/>
        <rFont val="微软雅黑"/>
        <family val="2"/>
        <charset val="134"/>
      </rPr>
      <t>保额：国内</t>
    </r>
    <r>
      <rPr>
        <sz val="11"/>
        <color indexed="10"/>
        <rFont val="Apis For Office"/>
        <family val="2"/>
      </rPr>
      <t>30</t>
    </r>
    <r>
      <rPr>
        <sz val="11"/>
        <color indexed="10"/>
        <rFont val="微软雅黑"/>
        <family val="2"/>
        <charset val="134"/>
      </rPr>
      <t>万以上</t>
    </r>
  </si>
  <si>
    <r>
      <rPr>
        <sz val="11"/>
        <rFont val="Verdana"/>
        <family val="2"/>
      </rPr>
      <t>矿泉水</t>
    </r>
    <r>
      <rPr>
        <sz val="11"/>
        <rFont val="Apis For Office"/>
        <family val="2"/>
      </rPr>
      <t xml:space="preserve"> Mineral-water</t>
    </r>
  </si>
  <si>
    <r>
      <rPr>
        <sz val="11"/>
        <rFont val="Verdana"/>
        <family val="2"/>
      </rPr>
      <t>瓶</t>
    </r>
    <r>
      <rPr>
        <sz val="11"/>
        <rFont val="Apis For Office"/>
        <family val="2"/>
      </rPr>
      <t xml:space="preserve"> bottle</t>
    </r>
  </si>
  <si>
    <r>
      <rPr>
        <sz val="11"/>
        <rFont val="Verdana"/>
        <family val="2"/>
      </rPr>
      <t>接送机牌</t>
    </r>
    <r>
      <rPr>
        <sz val="11"/>
        <rFont val="Apis For Office"/>
        <family val="2"/>
      </rPr>
      <t xml:space="preserve"> Airport Transfer card</t>
    </r>
  </si>
  <si>
    <r>
      <rPr>
        <sz val="11"/>
        <rFont val="Verdana"/>
        <family val="2"/>
      </rPr>
      <t>其他费用</t>
    </r>
    <r>
      <rPr>
        <sz val="11"/>
        <rFont val="Apis For Office"/>
        <family val="2"/>
      </rPr>
      <t xml:space="preserve"> Others</t>
    </r>
  </si>
  <si>
    <r>
      <rPr>
        <b/>
        <sz val="11"/>
        <rFont val="Verdana"/>
        <family val="2"/>
      </rPr>
      <t>杂项</t>
    </r>
    <r>
      <rPr>
        <b/>
        <sz val="11"/>
        <rFont val="Apis For Office"/>
        <family val="2"/>
      </rPr>
      <t xml:space="preserve"> </t>
    </r>
    <r>
      <rPr>
        <b/>
        <sz val="11"/>
        <rFont val="Verdana"/>
        <family val="2"/>
      </rPr>
      <t>小计</t>
    </r>
    <r>
      <rPr>
        <b/>
        <sz val="11"/>
        <rFont val="Apis For Office"/>
        <family val="2"/>
      </rPr>
      <t xml:space="preserve"> Misc. Subtotal</t>
    </r>
  </si>
  <si>
    <r>
      <rPr>
        <b/>
        <sz val="11"/>
        <rFont val="微软雅黑"/>
        <family val="2"/>
        <charset val="134"/>
      </rPr>
      <t>地接工资</t>
    </r>
    <r>
      <rPr>
        <b/>
        <sz val="11"/>
        <rFont val="Apis For Office"/>
        <family val="2"/>
      </rPr>
      <t xml:space="preserve"> Local acompany salary</t>
    </r>
  </si>
  <si>
    <t>旅行社</t>
  </si>
  <si>
    <r>
      <rPr>
        <b/>
        <sz val="11"/>
        <rFont val="微软雅黑"/>
        <family val="2"/>
        <charset val="134"/>
      </rPr>
      <t>小时工</t>
    </r>
    <r>
      <rPr>
        <b/>
        <sz val="11"/>
        <rFont val="Apis For Office"/>
        <family val="2"/>
      </rPr>
      <t xml:space="preserve"> Part time</t>
    </r>
  </si>
  <si>
    <r>
      <rPr>
        <b/>
        <sz val="11"/>
        <rFont val="微软雅黑"/>
        <family val="2"/>
        <charset val="134"/>
      </rPr>
      <t>会议注册费</t>
    </r>
    <r>
      <rPr>
        <b/>
        <sz val="11"/>
        <rFont val="Apis For Office"/>
        <family val="2"/>
      </rPr>
      <t xml:space="preserve"> Meeting Registration Fee</t>
    </r>
  </si>
  <si>
    <r>
      <rPr>
        <sz val="11"/>
        <rFont val="Verdana"/>
        <family val="2"/>
      </rPr>
      <t>机票</t>
    </r>
    <r>
      <rPr>
        <sz val="11"/>
        <rFont val="Apis For Office"/>
        <family val="2"/>
      </rPr>
      <t xml:space="preserve"> Air ticket</t>
    </r>
  </si>
  <si>
    <r>
      <rPr>
        <sz val="11"/>
        <rFont val="Verdana"/>
        <family val="2"/>
      </rPr>
      <t>单程</t>
    </r>
    <r>
      <rPr>
        <sz val="11"/>
        <rFont val="Apis For Office"/>
        <family val="2"/>
      </rPr>
      <t>one way</t>
    </r>
  </si>
  <si>
    <t>北京会场</t>
  </si>
  <si>
    <r>
      <t>住宿</t>
    </r>
    <r>
      <rPr>
        <sz val="11"/>
        <rFont val="Apis For Office"/>
        <family val="2"/>
      </rPr>
      <t xml:space="preserve"> Hotel</t>
    </r>
  </si>
  <si>
    <r>
      <rPr>
        <sz val="11"/>
        <rFont val="Verdana"/>
        <family val="2"/>
      </rPr>
      <t>晚</t>
    </r>
    <r>
      <rPr>
        <sz val="11"/>
        <rFont val="Apis For Office"/>
        <family val="2"/>
      </rPr>
      <t>night</t>
    </r>
  </si>
  <si>
    <r>
      <rPr>
        <sz val="11"/>
        <rFont val="Verdana"/>
        <family val="2"/>
      </rPr>
      <t>补贴</t>
    </r>
    <r>
      <rPr>
        <sz val="11"/>
        <rFont val="Apis For Office"/>
        <family val="2"/>
      </rPr>
      <t xml:space="preserve"> Allowance</t>
    </r>
  </si>
  <si>
    <r>
      <rPr>
        <b/>
        <sz val="11"/>
        <rFont val="Verdana"/>
        <family val="2"/>
      </rPr>
      <t>全陪</t>
    </r>
    <r>
      <rPr>
        <b/>
        <sz val="11"/>
        <rFont val="Apis For Office"/>
        <family val="2"/>
      </rPr>
      <t xml:space="preserve"> </t>
    </r>
    <r>
      <rPr>
        <b/>
        <sz val="11"/>
        <rFont val="Verdana"/>
        <family val="2"/>
      </rPr>
      <t>小计</t>
    </r>
    <r>
      <rPr>
        <b/>
        <sz val="11"/>
        <rFont val="Apis For Office"/>
        <family val="2"/>
      </rPr>
      <t xml:space="preserve"> Accompany Staff Subtotal</t>
    </r>
  </si>
  <si>
    <r>
      <rPr>
        <b/>
        <sz val="11"/>
        <rFont val="微软雅黑"/>
        <family val="2"/>
        <charset val="134"/>
      </rPr>
      <t>不可预见费</t>
    </r>
    <r>
      <rPr>
        <b/>
        <sz val="11"/>
        <rFont val="Apis For Office"/>
        <family val="2"/>
      </rPr>
      <t xml:space="preserve"> Unforeseen fee</t>
    </r>
  </si>
  <si>
    <r>
      <rPr>
        <sz val="10"/>
        <color indexed="10"/>
        <rFont val="宋体"/>
        <family val="3"/>
        <charset val="134"/>
      </rPr>
      <t>仅用于</t>
    </r>
    <r>
      <rPr>
        <sz val="10"/>
        <color indexed="10"/>
        <rFont val="Apis For Office"/>
        <family val="2"/>
      </rPr>
      <t>PO</t>
    </r>
    <r>
      <rPr>
        <sz val="10"/>
        <color indexed="10"/>
        <rFont val="宋体"/>
        <family val="3"/>
        <charset val="134"/>
      </rPr>
      <t>阶段，</t>
    </r>
    <r>
      <rPr>
        <sz val="10"/>
        <color indexed="10"/>
        <rFont val="微软雅黑"/>
        <family val="2"/>
        <charset val="134"/>
      </rPr>
      <t>固定为</t>
    </r>
    <r>
      <rPr>
        <sz val="10"/>
        <color indexed="10"/>
        <rFont val="Apis For Office"/>
        <family val="2"/>
      </rPr>
      <t>"</t>
    </r>
    <r>
      <rPr>
        <sz val="10"/>
        <color indexed="10"/>
        <rFont val="微软雅黑"/>
        <family val="2"/>
        <charset val="134"/>
      </rPr>
      <t>以上费用合计</t>
    </r>
    <r>
      <rPr>
        <sz val="10"/>
        <color indexed="10"/>
        <rFont val="Apis For Office"/>
        <family val="2"/>
      </rPr>
      <t>"</t>
    </r>
    <r>
      <rPr>
        <sz val="10"/>
        <color indexed="10"/>
        <rFont val="微软雅黑"/>
        <family val="2"/>
        <charset val="134"/>
      </rPr>
      <t>金额的</t>
    </r>
    <r>
      <rPr>
        <sz val="10"/>
        <color indexed="10"/>
        <rFont val="Apis For Office"/>
        <family val="2"/>
      </rPr>
      <t>5%</t>
    </r>
    <r>
      <rPr>
        <sz val="10"/>
        <color indexed="10"/>
        <rFont val="微软雅黑"/>
        <family val="2"/>
        <charset val="134"/>
      </rPr>
      <t>，实际结算</t>
    </r>
    <r>
      <rPr>
        <sz val="10"/>
        <color indexed="10"/>
        <rFont val="宋体"/>
        <family val="3"/>
        <charset val="134"/>
      </rPr>
      <t>时删除此费用</t>
    </r>
  </si>
  <si>
    <r>
      <rPr>
        <b/>
        <sz val="11"/>
        <rFont val="微软雅黑"/>
        <family val="2"/>
        <charset val="134"/>
      </rPr>
      <t>服务费</t>
    </r>
    <r>
      <rPr>
        <b/>
        <sz val="11"/>
        <rFont val="Apis For Office"/>
        <family val="2"/>
      </rPr>
      <t xml:space="preserve"> Service fee</t>
    </r>
  </si>
  <si>
    <r>
      <rPr>
        <b/>
        <sz val="10"/>
        <color indexed="10"/>
        <rFont val="微软雅黑"/>
        <family val="2"/>
        <charset val="134"/>
      </rPr>
      <t>最终结算以</t>
    </r>
    <r>
      <rPr>
        <b/>
        <sz val="10"/>
        <color indexed="10"/>
        <rFont val="Apis For Office"/>
        <family val="2"/>
      </rPr>
      <t>PO</t>
    </r>
    <r>
      <rPr>
        <b/>
        <sz val="10"/>
        <color indexed="10"/>
        <rFont val="微软雅黑"/>
        <family val="2"/>
        <charset val="134"/>
      </rPr>
      <t>人数为基础，如参会人数大于</t>
    </r>
    <r>
      <rPr>
        <b/>
        <sz val="10"/>
        <color indexed="10"/>
        <rFont val="Apis For Office"/>
        <family val="2"/>
      </rPr>
      <t>PO</t>
    </r>
    <r>
      <rPr>
        <b/>
        <sz val="10"/>
        <color indexed="10"/>
        <rFont val="微软雅黑"/>
        <family val="2"/>
        <charset val="134"/>
      </rPr>
      <t>人数，以实际人数为准。参会人数超过</t>
    </r>
    <r>
      <rPr>
        <b/>
        <sz val="10"/>
        <color indexed="10"/>
        <rFont val="Apis For Office"/>
        <family val="2"/>
      </rPr>
      <t>800</t>
    </r>
    <r>
      <rPr>
        <b/>
        <sz val="10"/>
        <color indexed="10"/>
        <rFont val="微软雅黑"/>
        <family val="2"/>
        <charset val="134"/>
      </rPr>
      <t>人</t>
    </r>
    <r>
      <rPr>
        <b/>
        <sz val="10"/>
        <color indexed="10"/>
        <rFont val="宋体"/>
        <family val="3"/>
        <charset val="134"/>
      </rPr>
      <t>或会议超过</t>
    </r>
    <r>
      <rPr>
        <b/>
        <sz val="10"/>
        <color indexed="10"/>
        <rFont val="Apis For Office"/>
        <family val="2"/>
      </rPr>
      <t>3</t>
    </r>
    <r>
      <rPr>
        <b/>
        <sz val="10"/>
        <color indexed="10"/>
        <rFont val="宋体"/>
        <family val="3"/>
        <charset val="134"/>
      </rPr>
      <t>天</t>
    </r>
    <r>
      <rPr>
        <b/>
        <sz val="10"/>
        <color indexed="10"/>
        <rFont val="微软雅黑"/>
        <family val="2"/>
        <charset val="134"/>
      </rPr>
      <t>服务费另议。</t>
    </r>
  </si>
  <si>
    <r>
      <rPr>
        <b/>
        <sz val="11"/>
        <rFont val="微软雅黑"/>
        <family val="2"/>
        <charset val="134"/>
      </rPr>
      <t>会议总费用</t>
    </r>
    <r>
      <rPr>
        <b/>
        <sz val="11"/>
        <rFont val="Apis For Office"/>
        <family val="2"/>
      </rPr>
      <t xml:space="preserve"> Grand Total Expense</t>
    </r>
  </si>
  <si>
    <r>
      <rPr>
        <b/>
        <sz val="11"/>
        <color indexed="10"/>
        <rFont val="微软雅黑"/>
        <family val="2"/>
        <charset val="134"/>
      </rPr>
      <t>旅行社</t>
    </r>
    <r>
      <rPr>
        <b/>
        <sz val="11"/>
        <color indexed="10"/>
        <rFont val="Apis For Office"/>
        <family val="2"/>
      </rPr>
      <t>PO</t>
    </r>
    <r>
      <rPr>
        <b/>
        <sz val="11"/>
        <color indexed="10"/>
        <rFont val="微软雅黑"/>
        <family val="2"/>
        <charset val="134"/>
      </rPr>
      <t>费用（不含税）</t>
    </r>
    <r>
      <rPr>
        <b/>
        <sz val="11"/>
        <color indexed="10"/>
        <rFont val="Apis For Office"/>
        <family val="2"/>
      </rPr>
      <t xml:space="preserve"> </t>
    </r>
    <r>
      <rPr>
        <b/>
        <sz val="11"/>
        <color indexed="10"/>
        <rFont val="Apis For Office"/>
        <family val="2"/>
      </rPr>
      <t>Travel Agency PO Amount(Net Price)</t>
    </r>
  </si>
  <si>
    <r>
      <rPr>
        <b/>
        <sz val="11"/>
        <color indexed="10"/>
        <rFont val="微软雅黑"/>
        <family val="2"/>
        <charset val="134"/>
      </rPr>
      <t>提交</t>
    </r>
    <r>
      <rPr>
        <b/>
        <sz val="11"/>
        <color indexed="10"/>
        <rFont val="Apis For Office"/>
        <family val="2"/>
      </rPr>
      <t>Coupa</t>
    </r>
    <r>
      <rPr>
        <b/>
        <sz val="11"/>
        <color indexed="10"/>
        <rFont val="微软雅黑"/>
        <family val="2"/>
        <charset val="134"/>
      </rPr>
      <t>系统时，以此金额为预算</t>
    </r>
  </si>
  <si>
    <r>
      <rPr>
        <b/>
        <sz val="11"/>
        <rFont val="微软雅黑"/>
        <family val="2"/>
        <charset val="134"/>
      </rPr>
      <t>酒店直付费用</t>
    </r>
    <r>
      <rPr>
        <b/>
        <sz val="11"/>
        <rFont val="Apis For Office"/>
        <family val="2"/>
      </rPr>
      <t xml:space="preserve">  Direct payment by Hotel</t>
    </r>
  </si>
  <si>
    <r>
      <t>晚餐形式</t>
    </r>
    <r>
      <rPr>
        <sz val="11"/>
        <rFont val="Apis For Office"/>
        <family val="2"/>
      </rPr>
      <t>Dinner Style</t>
    </r>
    <r>
      <rPr>
        <sz val="11"/>
        <rFont val="宋体"/>
        <family val="3"/>
        <charset val="134"/>
      </rPr>
      <t>：</t>
    </r>
    <r>
      <rPr>
        <sz val="11"/>
        <rFont val="Apis For Office"/>
        <family val="2"/>
      </rPr>
      <t xml:space="preserve"> </t>
    </r>
  </si>
  <si>
    <t>外出餐-上海会场30人</t>
  </si>
  <si>
    <t>上海会场接送机-虹桥机场+车站
2辆NN使用</t>
  </si>
  <si>
    <t>上海会场外出餐用车</t>
  </si>
  <si>
    <t>上海会场包车备用车</t>
  </si>
  <si>
    <t>上海会场</t>
  </si>
  <si>
    <t>外出餐-成都会场50人VIP+10人NN</t>
  </si>
  <si>
    <t>外出餐-成都会场30人</t>
  </si>
  <si>
    <t>成都会场外出餐用车</t>
  </si>
  <si>
    <t>成都会场包车备用车</t>
  </si>
  <si>
    <t>成都会场</t>
  </si>
  <si>
    <t>外出餐-广州会场30人</t>
  </si>
  <si>
    <t>广州会场外出餐用车</t>
  </si>
  <si>
    <t>广州会场包车备用车</t>
  </si>
  <si>
    <t>广州会场</t>
  </si>
  <si>
    <t xml:space="preserve">北京会场接送机-首都机场+车站
</t>
    <phoneticPr fontId="28" type="noConversion"/>
  </si>
  <si>
    <t xml:space="preserve">北京会场接送机-大兴机场
</t>
    <phoneticPr fontId="28" type="noConversion"/>
  </si>
  <si>
    <t>接送机，酒店指引等</t>
    <phoneticPr fontId="28" type="noConversion"/>
  </si>
  <si>
    <t>外出餐-上海会场30人</t>
    <phoneticPr fontId="29" type="noConversion"/>
  </si>
  <si>
    <t>外出餐-北京会场30人</t>
    <phoneticPr fontId="28" type="noConversion"/>
  </si>
  <si>
    <t xml:space="preserve">上海会场接送机-虹桥机场+车站
</t>
    <phoneticPr fontId="29" type="noConversion"/>
  </si>
  <si>
    <t xml:space="preserve">上海会场接送机-浦东机场
</t>
    <phoneticPr fontId="29" type="noConversion"/>
  </si>
  <si>
    <t xml:space="preserve">成都会场接送机-双流机场
</t>
    <phoneticPr fontId="29" type="noConversion"/>
  </si>
  <si>
    <t xml:space="preserve">成都会场接送机-天府机场
</t>
    <phoneticPr fontId="29" type="noConversion"/>
  </si>
  <si>
    <t>外出餐-广州会场</t>
    <phoneticPr fontId="29" type="noConversion"/>
  </si>
  <si>
    <t xml:space="preserve">广州会场接送机
</t>
    <phoneticPr fontId="29" type="noConversion"/>
  </si>
  <si>
    <r>
      <rPr>
        <sz val="11"/>
        <rFont val="微软雅黑"/>
        <family val="2"/>
        <charset val="134"/>
      </rPr>
      <t>次</t>
    </r>
    <r>
      <rPr>
        <sz val="11"/>
        <rFont val="Apis For Office"/>
        <family val="2"/>
      </rPr>
      <t>time</t>
    </r>
    <phoneticPr fontId="29" type="noConversion"/>
  </si>
  <si>
    <r>
      <rPr>
        <b/>
        <sz val="11"/>
        <rFont val="微软雅黑"/>
        <family val="2"/>
        <charset val="134"/>
      </rPr>
      <t xml:space="preserve">全陪
</t>
    </r>
    <r>
      <rPr>
        <b/>
        <sz val="11"/>
        <rFont val="Apis For Office"/>
        <family val="2"/>
      </rPr>
      <t>Accompany Staff</t>
    </r>
    <phoneticPr fontId="28" type="noConversion"/>
  </si>
  <si>
    <r>
      <rPr>
        <b/>
        <sz val="11"/>
        <rFont val="宋体"/>
        <family val="2"/>
        <charset val="134"/>
      </rPr>
      <t>全陪</t>
    </r>
    <r>
      <rPr>
        <b/>
        <sz val="11"/>
        <rFont val="Apis For Office"/>
        <family val="2"/>
      </rPr>
      <t xml:space="preserve">
Accompany Staff</t>
    </r>
    <phoneticPr fontId="29" type="noConversion"/>
  </si>
  <si>
    <t>165/人</t>
    <phoneticPr fontId="29" type="noConversion"/>
  </si>
  <si>
    <r>
      <t>详细内容</t>
    </r>
    <r>
      <rPr>
        <sz val="11"/>
        <rFont val="Apis For Office"/>
        <family val="2"/>
      </rPr>
      <t xml:space="preserve"> Detailed info.</t>
    </r>
    <r>
      <rPr>
        <sz val="11"/>
        <rFont val="宋体"/>
        <family val="3"/>
        <charset val="134"/>
      </rPr>
      <t>：</t>
    </r>
    <phoneticPr fontId="29" type="noConversion"/>
  </si>
  <si>
    <r>
      <t>详细内容</t>
    </r>
    <r>
      <rPr>
        <sz val="11"/>
        <rFont val="Apis For Office"/>
        <family val="2"/>
      </rPr>
      <t xml:space="preserve"> Detailed info.</t>
    </r>
    <r>
      <rPr>
        <sz val="11"/>
        <rFont val="宋体"/>
        <family val="3"/>
        <charset val="134"/>
      </rPr>
      <t>：</t>
    </r>
    <phoneticPr fontId="28" type="noConversion"/>
  </si>
  <si>
    <t>王凤雨 15210370021</t>
    <phoneticPr fontId="28" type="noConversion"/>
  </si>
  <si>
    <t>上海会场 北京-上海7折内</t>
    <phoneticPr fontId="29" type="noConversion"/>
  </si>
  <si>
    <t>成都会场 北京-成都7折内</t>
    <phoneticPr fontId="29" type="noConversion"/>
  </si>
  <si>
    <t>广州会场 北京-广州7折内</t>
    <phoneticPr fontId="29" type="noConversion"/>
  </si>
  <si>
    <t>服务费人数按几个会场总人数计算</t>
    <phoneticPr fontId="29" type="noConversion"/>
  </si>
  <si>
    <r>
      <rPr>
        <b/>
        <sz val="11"/>
        <rFont val="微软雅黑"/>
        <family val="2"/>
        <charset val="134"/>
      </rPr>
      <t xml:space="preserve">当地交通
</t>
    </r>
    <r>
      <rPr>
        <b/>
        <sz val="11"/>
        <rFont val="Apis For Office"/>
        <family val="2"/>
      </rPr>
      <t xml:space="preserve">Local Transportation </t>
    </r>
    <phoneticPr fontId="28" type="noConversion"/>
  </si>
  <si>
    <t xml:space="preserve">当地交通
Local Transportation </t>
    <phoneticPr fontId="29" type="noConversion"/>
  </si>
  <si>
    <r>
      <rPr>
        <b/>
        <sz val="11"/>
        <rFont val="微软雅黑"/>
        <family val="2"/>
        <charset val="134"/>
      </rPr>
      <t xml:space="preserve">当地交通
</t>
    </r>
    <r>
      <rPr>
        <b/>
        <sz val="11"/>
        <rFont val="Arial"/>
        <family val="2"/>
      </rPr>
      <t xml:space="preserve">Local Transportation </t>
    </r>
    <phoneticPr fontId="29" type="noConversion"/>
  </si>
  <si>
    <r>
      <t>当地接送机</t>
    </r>
    <r>
      <rPr>
        <sz val="11"/>
        <rFont val="Verdana"/>
        <family val="2"/>
      </rPr>
      <t xml:space="preserve">
</t>
    </r>
    <r>
      <rPr>
        <sz val="11"/>
        <rFont val="Apis For Office"/>
        <family val="2"/>
      </rPr>
      <t>Local airport transport service</t>
    </r>
    <phoneticPr fontId="29" type="noConversion"/>
  </si>
  <si>
    <t>当地接送机
Local airport transport service</t>
    <phoneticPr fontId="29" type="noConversion"/>
  </si>
  <si>
    <r>
      <rPr>
        <sz val="11"/>
        <rFont val="宋体"/>
        <family val="3"/>
        <charset val="134"/>
      </rPr>
      <t>全天包车</t>
    </r>
    <r>
      <rPr>
        <sz val="11"/>
        <rFont val="Apis For Office"/>
        <family val="2"/>
      </rPr>
      <t xml:space="preserve">
Full day charter</t>
    </r>
    <phoneticPr fontId="28" type="noConversion"/>
  </si>
  <si>
    <t>全天包车
Full day charter</t>
    <phoneticPr fontId="29" type="noConversion"/>
  </si>
  <si>
    <t>大巴车45座以下 45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</si>
</sst>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￥&quot;#,##0.00_);[Red]\(&quot;￥&quot;#,##0.00\)"/>
    <numFmt numFmtId="177" formatCode="&quot;￥&quot;#,##0.00_);\(&quot;￥&quot;#,##0.00\)"/>
    <numFmt numFmtId="178" formatCode="0.00_ "/>
    <numFmt numFmtId="179" formatCode="0.0_ "/>
  </numFmts>
  <fonts count="38">
    <font>
      <sz val="11"/>
      <color theme="1"/>
      <name val="等线"/>
      <charset val="134"/>
      <scheme val="minor"/>
    </font>
    <font>
      <sz val="11"/>
      <name val="Apis For Office"/>
      <family val="2"/>
    </font>
    <font>
      <sz val="11"/>
      <color rgb="FFFF0000"/>
      <name val="Apis For Office"/>
      <family val="2"/>
    </font>
    <font>
      <b/>
      <sz val="14"/>
      <name val="Apis For Office"/>
      <family val="2"/>
    </font>
    <font>
      <b/>
      <sz val="11"/>
      <color indexed="10"/>
      <name val="Apis For Office"/>
      <family val="2"/>
    </font>
    <font>
      <b/>
      <sz val="11"/>
      <color rgb="FFFF0000"/>
      <name val="Apis For Office"/>
      <family val="2"/>
    </font>
    <font>
      <b/>
      <sz val="11"/>
      <name val="Apis For Office"/>
      <family val="2"/>
    </font>
    <font>
      <b/>
      <sz val="11"/>
      <color indexed="12"/>
      <name val="Apis For Office"/>
      <family val="2"/>
    </font>
    <font>
      <sz val="11"/>
      <name val="宋体"/>
      <family val="3"/>
      <charset val="134"/>
    </font>
    <font>
      <sz val="11"/>
      <color indexed="10"/>
      <name val="Apis For Office"/>
      <family val="2"/>
    </font>
    <font>
      <sz val="10"/>
      <color rgb="FFFF0000"/>
      <name val="Apis For Office"/>
      <family val="2"/>
    </font>
    <font>
      <b/>
      <sz val="10"/>
      <color indexed="10"/>
      <name val="Apis For Office"/>
      <family val="2"/>
    </font>
    <font>
      <b/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11"/>
      <name val="Verdana"/>
      <family val="2"/>
    </font>
    <font>
      <b/>
      <sz val="10"/>
      <color indexed="10"/>
      <name val="微软雅黑"/>
      <family val="2"/>
      <charset val="134"/>
    </font>
    <font>
      <b/>
      <sz val="10"/>
      <color indexed="10"/>
      <name val="宋体"/>
      <family val="3"/>
      <charset val="134"/>
    </font>
    <font>
      <b/>
      <sz val="11"/>
      <name val="Verdana"/>
      <family val="2"/>
    </font>
    <font>
      <sz val="11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4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10"/>
      <name val="Apis For Office"/>
      <family val="2"/>
    </font>
    <font>
      <sz val="10"/>
      <color indexed="10"/>
      <name val="微软雅黑"/>
      <family val="2"/>
      <charset val="134"/>
    </font>
    <font>
      <sz val="11"/>
      <color indexed="1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2"/>
      <charset val="134"/>
    </font>
    <font>
      <sz val="11"/>
      <name val="Apis For Office"/>
      <family val="2"/>
      <charset val="134"/>
    </font>
    <font>
      <b/>
      <sz val="11"/>
      <name val="Apis For Office"/>
      <family val="2"/>
      <charset val="134"/>
    </font>
    <font>
      <b/>
      <sz val="11"/>
      <name val="宋体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name val="Arial"/>
      <family val="2"/>
    </font>
    <font>
      <sz val="11"/>
      <name val="Apis For Office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4" fillId="0" borderId="0">
      <alignment vertical="center"/>
    </xf>
  </cellStyleXfs>
  <cellXfs count="254">
    <xf numFmtId="0" fontId="0" fillId="0" borderId="0" xfId="0"/>
    <xf numFmtId="0" fontId="1" fillId="2" borderId="0" xfId="2" applyFont="1" applyFill="1">
      <alignment vertical="center"/>
    </xf>
    <xf numFmtId="0" fontId="1" fillId="0" borderId="0" xfId="1" applyFont="1" applyAlignment="1" applyProtection="1">
      <alignment vertical="center" wrapText="1"/>
      <protection locked="0"/>
    </xf>
    <xf numFmtId="0" fontId="2" fillId="2" borderId="0" xfId="2" applyFont="1" applyFill="1">
      <alignment vertical="center"/>
    </xf>
    <xf numFmtId="0" fontId="6" fillId="2" borderId="4" xfId="1" applyFont="1" applyFill="1" applyBorder="1" applyAlignment="1" applyProtection="1">
      <alignment vertical="center" wrapText="1"/>
      <protection locked="0"/>
    </xf>
    <xf numFmtId="0" fontId="7" fillId="2" borderId="6" xfId="1" applyFont="1" applyFill="1" applyBorder="1" applyAlignment="1" applyProtection="1">
      <alignment vertical="center" wrapText="1"/>
      <protection locked="0"/>
    </xf>
    <xf numFmtId="0" fontId="6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6" fillId="2" borderId="7" xfId="1" applyFont="1" applyFill="1" applyBorder="1" applyAlignment="1" applyProtection="1">
      <alignment vertical="center" wrapText="1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0" fontId="1" fillId="0" borderId="8" xfId="1" applyFont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Alignment="1" applyProtection="1">
      <alignment horizontal="left" vertical="center" wrapText="1"/>
      <protection locked="0"/>
    </xf>
    <xf numFmtId="0" fontId="6" fillId="3" borderId="13" xfId="1" applyFont="1" applyFill="1" applyBorder="1" applyAlignment="1" applyProtection="1">
      <alignment horizontal="centerContinuous" vertical="center" wrapText="1"/>
      <protection locked="0"/>
    </xf>
    <xf numFmtId="0" fontId="6" fillId="3" borderId="5" xfId="1" applyFont="1" applyFill="1" applyBorder="1" applyAlignment="1" applyProtection="1">
      <alignment horizontal="centerContinuous" vertical="center" wrapText="1"/>
      <protection locked="0"/>
    </xf>
    <xf numFmtId="0" fontId="6" fillId="3" borderId="14" xfId="1" applyFont="1" applyFill="1" applyBorder="1" applyAlignment="1" applyProtection="1">
      <alignment horizontal="centerContinuous" vertical="center" wrapText="1"/>
      <protection locked="0"/>
    </xf>
    <xf numFmtId="0" fontId="6" fillId="3" borderId="17" xfId="1" applyFont="1" applyFill="1" applyBorder="1" applyAlignment="1" applyProtection="1">
      <alignment horizontal="center" vertical="center" wrapText="1"/>
      <protection locked="0"/>
    </xf>
    <xf numFmtId="0" fontId="1" fillId="0" borderId="20" xfId="2" applyFont="1" applyBorder="1" applyAlignment="1" applyProtection="1">
      <alignment vertical="center" wrapText="1"/>
      <protection locked="0"/>
    </xf>
    <xf numFmtId="0" fontId="1" fillId="0" borderId="20" xfId="2" applyFont="1" applyBorder="1" applyAlignment="1" applyProtection="1">
      <alignment horizontal="center" vertical="center"/>
      <protection locked="0"/>
    </xf>
    <xf numFmtId="0" fontId="1" fillId="0" borderId="20" xfId="2" applyFont="1" applyBorder="1" applyAlignment="1" applyProtection="1">
      <alignment horizontal="center" vertical="center" wrapText="1"/>
      <protection locked="0"/>
    </xf>
    <xf numFmtId="0" fontId="1" fillId="0" borderId="21" xfId="2" applyFont="1" applyBorder="1" applyAlignment="1" applyProtection="1">
      <alignment vertical="center" wrapText="1"/>
      <protection locked="0"/>
    </xf>
    <xf numFmtId="0" fontId="1" fillId="0" borderId="21" xfId="2" applyFont="1" applyBorder="1" applyAlignment="1" applyProtection="1">
      <alignment horizontal="center" vertical="center"/>
      <protection locked="0"/>
    </xf>
    <xf numFmtId="0" fontId="1" fillId="0" borderId="21" xfId="2" applyFont="1" applyBorder="1" applyAlignment="1" applyProtection="1">
      <alignment horizontal="center" vertical="center" wrapText="1"/>
      <protection locked="0"/>
    </xf>
    <xf numFmtId="0" fontId="1" fillId="5" borderId="24" xfId="1" applyFont="1" applyFill="1" applyBorder="1" applyAlignment="1" applyProtection="1">
      <alignment vertical="center" wrapText="1"/>
      <protection locked="0"/>
    </xf>
    <xf numFmtId="0" fontId="1" fillId="0" borderId="26" xfId="1" applyFont="1" applyBorder="1" applyAlignment="1">
      <alignment horizontal="left" vertical="center" wrapText="1"/>
    </xf>
    <xf numFmtId="0" fontId="1" fillId="0" borderId="27" xfId="1" applyFont="1" applyBorder="1" applyAlignment="1" applyProtection="1">
      <alignment vertical="center" wrapText="1"/>
      <protection locked="0"/>
    </xf>
    <xf numFmtId="0" fontId="1" fillId="0" borderId="26" xfId="1" applyFont="1" applyBorder="1" applyAlignment="1" applyProtection="1">
      <alignment horizontal="center" vertical="center" wrapText="1"/>
      <protection locked="0"/>
    </xf>
    <xf numFmtId="0" fontId="1" fillId="0" borderId="21" xfId="1" applyFont="1" applyBorder="1" applyAlignment="1" applyProtection="1">
      <alignment vertical="center" wrapText="1"/>
      <protection locked="0"/>
    </xf>
    <xf numFmtId="0" fontId="1" fillId="0" borderId="21" xfId="1" applyFont="1" applyBorder="1" applyAlignment="1" applyProtection="1">
      <alignment horizontal="center" vertical="center" wrapText="1"/>
      <protection locked="0"/>
    </xf>
    <xf numFmtId="0" fontId="1" fillId="0" borderId="20" xfId="1" applyFont="1" applyBorder="1" applyAlignment="1">
      <alignment horizontal="left" vertical="center" wrapText="1"/>
    </xf>
    <xf numFmtId="0" fontId="1" fillId="0" borderId="29" xfId="1" applyFont="1" applyBorder="1" applyAlignment="1" applyProtection="1">
      <alignment vertical="center" wrapText="1"/>
      <protection locked="0"/>
    </xf>
    <xf numFmtId="0" fontId="1" fillId="0" borderId="20" xfId="1" applyFont="1" applyBorder="1" applyAlignment="1" applyProtection="1">
      <alignment horizontal="center" vertical="center" wrapText="1"/>
      <protection locked="0"/>
    </xf>
    <xf numFmtId="0" fontId="1" fillId="0" borderId="21" xfId="1" applyFont="1" applyBorder="1" applyAlignment="1">
      <alignment horizontal="left" vertical="center" wrapText="1"/>
    </xf>
    <xf numFmtId="0" fontId="1" fillId="0" borderId="21" xfId="1" applyFont="1" applyBorder="1" applyAlignment="1" applyProtection="1">
      <alignment horizontal="left" vertical="center" wrapText="1"/>
      <protection locked="0"/>
    </xf>
    <xf numFmtId="0" fontId="1" fillId="0" borderId="21" xfId="2" applyFont="1" applyBorder="1" applyAlignment="1">
      <alignment horizontal="left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5" borderId="34" xfId="1" applyFont="1" applyFill="1" applyBorder="1" applyAlignment="1" applyProtection="1">
      <alignment vertical="center" wrapText="1"/>
      <protection locked="0"/>
    </xf>
    <xf numFmtId="0" fontId="1" fillId="5" borderId="36" xfId="1" applyFont="1" applyFill="1" applyBorder="1" applyAlignment="1" applyProtection="1">
      <alignment vertical="center" wrapText="1"/>
      <protection locked="0"/>
    </xf>
    <xf numFmtId="0" fontId="1" fillId="0" borderId="20" xfId="1" applyFont="1" applyBorder="1" applyAlignment="1" applyProtection="1">
      <alignment horizontal="left" vertical="center" wrapText="1"/>
      <protection locked="0"/>
    </xf>
    <xf numFmtId="0" fontId="1" fillId="0" borderId="20" xfId="1" applyFont="1" applyBorder="1" applyAlignment="1">
      <alignment horizontal="center" vertical="center" wrapText="1"/>
    </xf>
    <xf numFmtId="0" fontId="1" fillId="0" borderId="28" xfId="1" applyFont="1" applyBorder="1" applyAlignment="1" applyProtection="1">
      <alignment horizontal="left" vertical="center" wrapText="1"/>
      <protection locked="0"/>
    </xf>
    <xf numFmtId="0" fontId="1" fillId="0" borderId="28" xfId="1" applyFont="1" applyBorder="1" applyAlignment="1" applyProtection="1">
      <alignment horizontal="center" vertical="center" wrapText="1"/>
      <protection locked="0"/>
    </xf>
    <xf numFmtId="0" fontId="1" fillId="0" borderId="21" xfId="1" applyFont="1" applyBorder="1" applyAlignment="1">
      <alignment horizontal="center" vertical="center" wrapText="1"/>
    </xf>
    <xf numFmtId="0" fontId="1" fillId="2" borderId="21" xfId="2" applyFont="1" applyFill="1" applyBorder="1" applyAlignment="1" applyProtection="1">
      <alignment horizontal="center" vertical="center"/>
      <protection locked="0"/>
    </xf>
    <xf numFmtId="0" fontId="1" fillId="0" borderId="20" xfId="2" applyFont="1" applyBorder="1" applyAlignment="1">
      <alignment horizontal="left" vertical="center" wrapText="1"/>
    </xf>
    <xf numFmtId="0" fontId="1" fillId="2" borderId="20" xfId="2" applyFont="1" applyFill="1" applyBorder="1" applyAlignment="1" applyProtection="1">
      <alignment horizontal="center" vertical="center"/>
      <protection locked="0"/>
    </xf>
    <xf numFmtId="0" fontId="1" fillId="2" borderId="38" xfId="2" applyFont="1" applyFill="1" applyBorder="1">
      <alignment vertical="center"/>
    </xf>
    <xf numFmtId="0" fontId="1" fillId="2" borderId="39" xfId="2" applyFont="1" applyFill="1" applyBorder="1">
      <alignment vertical="center"/>
    </xf>
    <xf numFmtId="0" fontId="8" fillId="2" borderId="0" xfId="2" applyFont="1" applyFill="1">
      <alignment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1" fillId="2" borderId="9" xfId="2" applyFont="1" applyFill="1" applyBorder="1">
      <alignment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" fillId="2" borderId="40" xfId="2" applyFont="1" applyFill="1" applyBorder="1">
      <alignment vertical="center"/>
    </xf>
    <xf numFmtId="176" fontId="6" fillId="3" borderId="13" xfId="1" applyNumberFormat="1" applyFont="1" applyFill="1" applyBorder="1" applyAlignment="1" applyProtection="1">
      <alignment horizontal="centerContinuous" vertical="center" wrapText="1"/>
      <protection locked="0"/>
    </xf>
    <xf numFmtId="176" fontId="6" fillId="3" borderId="14" xfId="1" applyNumberFormat="1" applyFont="1" applyFill="1" applyBorder="1" applyAlignment="1" applyProtection="1">
      <alignment horizontal="centerContinuous" vertical="center" wrapText="1"/>
      <protection locked="0"/>
    </xf>
    <xf numFmtId="176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176" fontId="1" fillId="0" borderId="20" xfId="2" applyNumberFormat="1" applyFont="1" applyBorder="1" applyAlignment="1" applyProtection="1">
      <alignment horizontal="right" vertical="center"/>
      <protection locked="0"/>
    </xf>
    <xf numFmtId="176" fontId="1" fillId="0" borderId="20" xfId="2" applyNumberFormat="1" applyFont="1" applyBorder="1" applyAlignment="1">
      <alignment horizontal="right" vertical="center"/>
    </xf>
    <xf numFmtId="0" fontId="1" fillId="2" borderId="45" xfId="2" applyFont="1" applyFill="1" applyBorder="1">
      <alignment vertical="center"/>
    </xf>
    <xf numFmtId="0" fontId="1" fillId="0" borderId="9" xfId="1" applyFont="1" applyBorder="1" applyAlignment="1" applyProtection="1">
      <alignment vertical="center" wrapText="1"/>
      <protection locked="0"/>
    </xf>
    <xf numFmtId="0" fontId="1" fillId="6" borderId="46" xfId="2" applyFont="1" applyFill="1" applyBorder="1">
      <alignment vertical="center"/>
    </xf>
    <xf numFmtId="176" fontId="1" fillId="0" borderId="21" xfId="2" applyNumberFormat="1" applyFont="1" applyBorder="1" applyAlignment="1">
      <alignment horizontal="right" vertical="center"/>
    </xf>
    <xf numFmtId="0" fontId="1" fillId="5" borderId="47" xfId="1" applyFont="1" applyFill="1" applyBorder="1" applyAlignment="1" applyProtection="1">
      <alignment vertical="center" wrapText="1"/>
      <protection locked="0"/>
    </xf>
    <xf numFmtId="176" fontId="1" fillId="5" borderId="48" xfId="1" applyNumberFormat="1" applyFont="1" applyFill="1" applyBorder="1" applyAlignment="1" applyProtection="1">
      <alignment vertical="center" wrapText="1"/>
      <protection locked="0"/>
    </xf>
    <xf numFmtId="0" fontId="1" fillId="5" borderId="49" xfId="1" applyFont="1" applyFill="1" applyBorder="1" applyAlignment="1" applyProtection="1">
      <alignment vertical="center" wrapText="1"/>
      <protection locked="0"/>
    </xf>
    <xf numFmtId="176" fontId="1" fillId="0" borderId="26" xfId="1" applyNumberFormat="1" applyFont="1" applyBorder="1" applyAlignment="1" applyProtection="1">
      <alignment horizontal="right" vertical="center" wrapText="1"/>
      <protection locked="0"/>
    </xf>
    <xf numFmtId="177" fontId="1" fillId="0" borderId="26" xfId="1" applyNumberFormat="1" applyFont="1" applyBorder="1" applyAlignment="1">
      <alignment vertical="center" wrapText="1"/>
    </xf>
    <xf numFmtId="0" fontId="1" fillId="0" borderId="46" xfId="1" applyFont="1" applyBorder="1" applyAlignment="1" applyProtection="1">
      <alignment vertical="center" wrapText="1"/>
      <protection locked="0"/>
    </xf>
    <xf numFmtId="176" fontId="1" fillId="0" borderId="21" xfId="1" applyNumberFormat="1" applyFont="1" applyBorder="1" applyAlignment="1" applyProtection="1">
      <alignment horizontal="right" vertical="center" wrapText="1"/>
      <protection locked="0"/>
    </xf>
    <xf numFmtId="177" fontId="1" fillId="0" borderId="21" xfId="1" applyNumberFormat="1" applyFont="1" applyBorder="1" applyAlignment="1">
      <alignment vertical="center" wrapText="1"/>
    </xf>
    <xf numFmtId="177" fontId="1" fillId="0" borderId="20" xfId="1" applyNumberFormat="1" applyFont="1" applyBorder="1" applyAlignment="1">
      <alignment vertical="center" wrapText="1"/>
    </xf>
    <xf numFmtId="0" fontId="1" fillId="0" borderId="45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horizontal="left" vertical="center" wrapText="1"/>
      <protection locked="0"/>
    </xf>
    <xf numFmtId="0" fontId="1" fillId="5" borderId="35" xfId="1" applyFont="1" applyFill="1" applyBorder="1" applyAlignment="1" applyProtection="1">
      <alignment vertical="center" wrapText="1"/>
      <protection locked="0"/>
    </xf>
    <xf numFmtId="176" fontId="1" fillId="5" borderId="36" xfId="1" applyNumberFormat="1" applyFont="1" applyFill="1" applyBorder="1" applyAlignment="1" applyProtection="1">
      <alignment vertical="center" wrapText="1"/>
      <protection locked="0"/>
    </xf>
    <xf numFmtId="0" fontId="8" fillId="0" borderId="8" xfId="1" applyFont="1" applyBorder="1" applyAlignment="1" applyProtection="1">
      <alignment vertical="center" wrapText="1"/>
      <protection locked="0"/>
    </xf>
    <xf numFmtId="176" fontId="1" fillId="0" borderId="21" xfId="2" applyNumberFormat="1" applyFont="1" applyBorder="1" applyAlignment="1" applyProtection="1">
      <alignment horizontal="right" vertical="center"/>
      <protection locked="0"/>
    </xf>
    <xf numFmtId="0" fontId="1" fillId="0" borderId="8" xfId="1" applyFont="1" applyBorder="1" applyAlignment="1" applyProtection="1">
      <alignment vertical="center" wrapText="1"/>
      <protection locked="0"/>
    </xf>
    <xf numFmtId="0" fontId="1" fillId="5" borderId="50" xfId="1" applyFont="1" applyFill="1" applyBorder="1" applyAlignment="1" applyProtection="1">
      <alignment vertical="center" wrapText="1"/>
      <protection locked="0"/>
    </xf>
    <xf numFmtId="176" fontId="1" fillId="2" borderId="21" xfId="1" applyNumberFormat="1" applyFont="1" applyFill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0" fontId="1" fillId="0" borderId="45" xfId="1" applyFont="1" applyBorder="1" applyAlignment="1">
      <alignment vertical="center" wrapText="1"/>
    </xf>
    <xf numFmtId="176" fontId="1" fillId="2" borderId="28" xfId="1" applyNumberFormat="1" applyFont="1" applyFill="1" applyBorder="1" applyAlignment="1">
      <alignment vertical="center" wrapText="1"/>
    </xf>
    <xf numFmtId="0" fontId="1" fillId="0" borderId="51" xfId="1" applyFont="1" applyBorder="1" applyAlignment="1">
      <alignment vertical="center" wrapText="1"/>
    </xf>
    <xf numFmtId="0" fontId="1" fillId="0" borderId="52" xfId="1" applyFont="1" applyBorder="1" applyAlignment="1">
      <alignment vertical="center" wrapText="1"/>
    </xf>
    <xf numFmtId="0" fontId="8" fillId="0" borderId="21" xfId="1" applyFont="1" applyBorder="1" applyAlignment="1">
      <alignment vertical="center" wrapText="1"/>
    </xf>
    <xf numFmtId="0" fontId="1" fillId="0" borderId="21" xfId="1" applyFont="1" applyBorder="1" applyAlignment="1">
      <alignment vertical="center" wrapText="1"/>
    </xf>
    <xf numFmtId="0" fontId="1" fillId="0" borderId="46" xfId="1" applyFont="1" applyBorder="1" applyAlignment="1">
      <alignment vertical="center" wrapText="1"/>
    </xf>
    <xf numFmtId="0" fontId="1" fillId="0" borderId="52" xfId="1" applyFont="1" applyBorder="1" applyAlignment="1" applyProtection="1">
      <alignment vertical="center" wrapText="1"/>
      <protection locked="0"/>
    </xf>
    <xf numFmtId="176" fontId="1" fillId="2" borderId="20" xfId="1" applyNumberFormat="1" applyFont="1" applyFill="1" applyBorder="1" applyAlignment="1">
      <alignment vertical="center" wrapText="1"/>
    </xf>
    <xf numFmtId="0" fontId="1" fillId="0" borderId="20" xfId="1" applyFont="1" applyBorder="1" applyAlignment="1">
      <alignment vertical="center" wrapText="1"/>
    </xf>
    <xf numFmtId="0" fontId="1" fillId="0" borderId="53" xfId="1" applyFont="1" applyBorder="1" applyAlignment="1" applyProtection="1">
      <alignment vertical="center" wrapText="1"/>
      <protection locked="0"/>
    </xf>
    <xf numFmtId="177" fontId="1" fillId="5" borderId="36" xfId="1" applyNumberFormat="1" applyFont="1" applyFill="1" applyBorder="1" applyAlignment="1" applyProtection="1">
      <alignment vertical="center" wrapText="1"/>
      <protection locked="0"/>
    </xf>
    <xf numFmtId="0" fontId="1" fillId="5" borderId="54" xfId="1" applyFont="1" applyFill="1" applyBorder="1" applyAlignment="1" applyProtection="1">
      <alignment vertical="center" wrapText="1"/>
      <protection locked="0"/>
    </xf>
    <xf numFmtId="0" fontId="1" fillId="0" borderId="21" xfId="2" applyFont="1" applyBorder="1" applyAlignment="1">
      <alignment horizontal="left" vertical="center"/>
    </xf>
    <xf numFmtId="0" fontId="1" fillId="5" borderId="33" xfId="1" applyFont="1" applyFill="1" applyBorder="1" applyAlignment="1" applyProtection="1">
      <alignment vertical="center" wrapText="1"/>
      <protection locked="0"/>
    </xf>
    <xf numFmtId="0" fontId="1" fillId="5" borderId="34" xfId="1" applyFont="1" applyFill="1" applyBorder="1" applyAlignment="1" applyProtection="1">
      <alignment horizontal="center" vertical="center" wrapText="1"/>
      <protection locked="0"/>
    </xf>
    <xf numFmtId="0" fontId="1" fillId="0" borderId="20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31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 wrapText="1"/>
    </xf>
    <xf numFmtId="0" fontId="1" fillId="0" borderId="57" xfId="2" applyFont="1" applyBorder="1" applyAlignment="1">
      <alignment vertical="center" wrapText="1"/>
    </xf>
    <xf numFmtId="0" fontId="8" fillId="0" borderId="21" xfId="2" applyFont="1" applyBorder="1" applyAlignment="1">
      <alignment horizontal="left" vertical="center" wrapText="1"/>
    </xf>
    <xf numFmtId="0" fontId="6" fillId="5" borderId="33" xfId="1" applyFont="1" applyFill="1" applyBorder="1" applyAlignment="1" applyProtection="1">
      <alignment vertical="center" wrapText="1"/>
      <protection locked="0"/>
    </xf>
    <xf numFmtId="0" fontId="1" fillId="4" borderId="61" xfId="1" applyFont="1" applyFill="1" applyBorder="1" applyAlignment="1" applyProtection="1">
      <alignment horizontal="center" vertical="center" wrapText="1"/>
      <protection locked="0"/>
    </xf>
    <xf numFmtId="0" fontId="1" fillId="4" borderId="61" xfId="2" applyFont="1" applyFill="1" applyBorder="1" applyAlignment="1" applyProtection="1">
      <alignment horizontal="center" vertical="center"/>
      <protection locked="0"/>
    </xf>
    <xf numFmtId="0" fontId="1" fillId="4" borderId="61" xfId="2" applyFont="1" applyFill="1" applyBorder="1" applyAlignment="1">
      <alignment horizontal="center" vertical="center"/>
    </xf>
    <xf numFmtId="0" fontId="1" fillId="4" borderId="20" xfId="1" applyFont="1" applyFill="1" applyBorder="1" applyAlignment="1" applyProtection="1">
      <alignment horizontal="center" vertical="center" wrapText="1"/>
      <protection locked="0"/>
    </xf>
    <xf numFmtId="0" fontId="1" fillId="4" borderId="20" xfId="2" applyFont="1" applyFill="1" applyBorder="1" applyAlignment="1" applyProtection="1">
      <alignment horizontal="center" vertical="center"/>
      <protection locked="0"/>
    </xf>
    <xf numFmtId="0" fontId="1" fillId="4" borderId="20" xfId="2" applyFont="1" applyFill="1" applyBorder="1" applyAlignment="1">
      <alignment horizontal="center" vertical="center"/>
    </xf>
    <xf numFmtId="0" fontId="1" fillId="4" borderId="61" xfId="1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/>
    </xf>
    <xf numFmtId="0" fontId="6" fillId="5" borderId="34" xfId="1" applyFont="1" applyFill="1" applyBorder="1" applyAlignment="1" applyProtection="1">
      <alignment vertical="center" wrapText="1"/>
      <protection locked="0"/>
    </xf>
    <xf numFmtId="0" fontId="6" fillId="5" borderId="34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5" fillId="8" borderId="3" xfId="1" applyFont="1" applyFill="1" applyBorder="1" applyAlignment="1" applyProtection="1">
      <alignment vertical="center" wrapText="1"/>
      <protection locked="0"/>
    </xf>
    <xf numFmtId="0" fontId="1" fillId="8" borderId="3" xfId="1" applyFont="1" applyFill="1" applyBorder="1" applyAlignment="1" applyProtection="1">
      <alignment vertical="center" wrapText="1"/>
      <protection locked="0"/>
    </xf>
    <xf numFmtId="177" fontId="1" fillId="0" borderId="20" xfId="1" applyNumberFormat="1" applyFont="1" applyBorder="1" applyAlignment="1" applyProtection="1">
      <alignment vertical="center" wrapText="1"/>
      <protection locked="0"/>
    </xf>
    <xf numFmtId="0" fontId="9" fillId="0" borderId="29" xfId="1" applyFont="1" applyBorder="1" applyAlignment="1">
      <alignment vertical="center" wrapText="1"/>
    </xf>
    <xf numFmtId="0" fontId="9" fillId="0" borderId="45" xfId="1" applyFont="1" applyBorder="1" applyAlignment="1">
      <alignment vertical="center" wrapText="1"/>
    </xf>
    <xf numFmtId="177" fontId="1" fillId="0" borderId="57" xfId="1" applyNumberFormat="1" applyFont="1" applyBorder="1" applyAlignment="1">
      <alignment vertical="center" wrapText="1"/>
    </xf>
    <xf numFmtId="0" fontId="9" fillId="0" borderId="27" xfId="1" applyFont="1" applyBorder="1" applyAlignment="1">
      <alignment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63" xfId="1" applyFont="1" applyFill="1" applyBorder="1" applyAlignment="1" applyProtection="1">
      <alignment vertical="center" wrapText="1"/>
      <protection locked="0"/>
    </xf>
    <xf numFmtId="0" fontId="1" fillId="2" borderId="52" xfId="2" applyFont="1" applyFill="1" applyBorder="1">
      <alignment vertical="center"/>
    </xf>
    <xf numFmtId="176" fontId="1" fillId="0" borderId="20" xfId="1" applyNumberFormat="1" applyFont="1" applyBorder="1" applyAlignment="1" applyProtection="1">
      <alignment vertical="center" wrapText="1"/>
      <protection locked="0"/>
    </xf>
    <xf numFmtId="176" fontId="1" fillId="0" borderId="20" xfId="1" applyNumberFormat="1" applyFont="1" applyBorder="1" applyAlignment="1">
      <alignment vertical="center" wrapText="1"/>
    </xf>
    <xf numFmtId="176" fontId="1" fillId="0" borderId="21" xfId="1" applyNumberFormat="1" applyFont="1" applyBorder="1" applyAlignment="1" applyProtection="1">
      <alignment vertical="center" wrapText="1"/>
      <protection locked="0"/>
    </xf>
    <xf numFmtId="176" fontId="1" fillId="0" borderId="21" xfId="1" applyNumberFormat="1" applyFont="1" applyBorder="1" applyAlignment="1">
      <alignment vertical="center" wrapText="1"/>
    </xf>
    <xf numFmtId="176" fontId="1" fillId="5" borderId="35" xfId="1" applyNumberFormat="1" applyFont="1" applyFill="1" applyBorder="1" applyAlignment="1" applyProtection="1">
      <alignment vertical="center" wrapText="1"/>
      <protection locked="0"/>
    </xf>
    <xf numFmtId="0" fontId="2" fillId="0" borderId="29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2" fillId="2" borderId="8" xfId="1" applyFont="1" applyFill="1" applyBorder="1" applyAlignment="1" applyProtection="1">
      <alignment vertical="center" wrapText="1"/>
      <protection locked="0"/>
    </xf>
    <xf numFmtId="176" fontId="1" fillId="4" borderId="61" xfId="1" applyNumberFormat="1" applyFont="1" applyFill="1" applyBorder="1" applyAlignment="1" applyProtection="1">
      <alignment horizontal="right" vertical="center" wrapText="1"/>
      <protection locked="0"/>
    </xf>
    <xf numFmtId="176" fontId="1" fillId="4" borderId="61" xfId="1" applyNumberFormat="1" applyFont="1" applyFill="1" applyBorder="1" applyAlignment="1">
      <alignment vertical="center" wrapText="1"/>
    </xf>
    <xf numFmtId="0" fontId="8" fillId="4" borderId="64" xfId="1" applyFont="1" applyFill="1" applyBorder="1" applyAlignment="1" applyProtection="1">
      <alignment vertical="center" wrapText="1"/>
      <protection locked="0"/>
    </xf>
    <xf numFmtId="0" fontId="1" fillId="4" borderId="65" xfId="2" applyFont="1" applyFill="1" applyBorder="1">
      <alignment vertical="center"/>
    </xf>
    <xf numFmtId="176" fontId="1" fillId="4" borderId="20" xfId="1" applyNumberFormat="1" applyFont="1" applyFill="1" applyBorder="1" applyAlignment="1">
      <alignment vertical="center" wrapText="1"/>
    </xf>
    <xf numFmtId="0" fontId="1" fillId="4" borderId="29" xfId="1" applyFont="1" applyFill="1" applyBorder="1" applyAlignment="1" applyProtection="1">
      <alignment vertical="center" wrapText="1"/>
      <protection locked="0"/>
    </xf>
    <xf numFmtId="0" fontId="1" fillId="4" borderId="45" xfId="2" applyFont="1" applyFill="1" applyBorder="1">
      <alignment vertical="center"/>
    </xf>
    <xf numFmtId="0" fontId="1" fillId="4" borderId="64" xfId="1" applyFont="1" applyFill="1" applyBorder="1" applyAlignment="1" applyProtection="1">
      <alignment vertical="center" wrapText="1"/>
      <protection locked="0"/>
    </xf>
    <xf numFmtId="176" fontId="1" fillId="0" borderId="20" xfId="1" applyNumberFormat="1" applyFont="1" applyBorder="1" applyAlignment="1" applyProtection="1">
      <alignment horizontal="right" vertical="center" wrapText="1"/>
      <protection locked="0"/>
    </xf>
    <xf numFmtId="0" fontId="8" fillId="0" borderId="29" xfId="1" applyFont="1" applyBorder="1" applyAlignment="1" applyProtection="1">
      <alignment vertical="center" wrapText="1"/>
      <protection locked="0"/>
    </xf>
    <xf numFmtId="176" fontId="6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1" fillId="4" borderId="50" xfId="2" applyFont="1" applyFill="1" applyBorder="1">
      <alignment vertical="center"/>
    </xf>
    <xf numFmtId="177" fontId="1" fillId="5" borderId="61" xfId="1" applyNumberFormat="1" applyFont="1" applyFill="1" applyBorder="1" applyAlignment="1">
      <alignment vertical="center" wrapText="1"/>
    </xf>
    <xf numFmtId="0" fontId="10" fillId="4" borderId="64" xfId="2" applyFont="1" applyFill="1" applyBorder="1" applyAlignment="1">
      <alignment vertical="center" wrapText="1"/>
    </xf>
    <xf numFmtId="1" fontId="6" fillId="4" borderId="60" xfId="1" applyNumberFormat="1" applyFont="1" applyFill="1" applyBorder="1" applyAlignment="1" applyProtection="1">
      <alignment vertical="center" wrapText="1"/>
      <protection locked="0"/>
    </xf>
    <xf numFmtId="0" fontId="11" fillId="4" borderId="64" xfId="1" applyFont="1" applyFill="1" applyBorder="1" applyAlignment="1" applyProtection="1">
      <alignment vertical="center" wrapText="1"/>
      <protection locked="0"/>
    </xf>
    <xf numFmtId="0" fontId="6" fillId="7" borderId="15" xfId="1" applyFont="1" applyFill="1" applyBorder="1" applyAlignment="1" applyProtection="1">
      <alignment vertical="center" wrapText="1"/>
      <protection locked="0"/>
    </xf>
    <xf numFmtId="176" fontId="6" fillId="7" borderId="16" xfId="1" applyNumberFormat="1" applyFont="1" applyFill="1" applyBorder="1" applyAlignment="1">
      <alignment vertical="center" wrapText="1"/>
    </xf>
    <xf numFmtId="0" fontId="6" fillId="7" borderId="43" xfId="1" applyFont="1" applyFill="1" applyBorder="1" applyAlignment="1" applyProtection="1">
      <alignment vertical="center" wrapText="1"/>
      <protection locked="0"/>
    </xf>
    <xf numFmtId="0" fontId="6" fillId="7" borderId="44" xfId="1" applyFont="1" applyFill="1" applyBorder="1" applyAlignment="1" applyProtection="1">
      <alignment vertical="center" wrapText="1"/>
      <protection locked="0"/>
    </xf>
    <xf numFmtId="176" fontId="5" fillId="8" borderId="66" xfId="1" applyNumberFormat="1" applyFont="1" applyFill="1" applyBorder="1" applyAlignment="1">
      <alignment vertical="center" wrapText="1"/>
    </xf>
    <xf numFmtId="0" fontId="5" fillId="8" borderId="66" xfId="1" applyFont="1" applyFill="1" applyBorder="1" applyAlignment="1" applyProtection="1">
      <alignment vertical="center" wrapText="1"/>
      <protection locked="0"/>
    </xf>
    <xf numFmtId="0" fontId="5" fillId="8" borderId="37" xfId="1" applyFont="1" applyFill="1" applyBorder="1" applyAlignment="1" applyProtection="1">
      <alignment vertical="center" wrapText="1"/>
      <protection locked="0"/>
    </xf>
    <xf numFmtId="176" fontId="6" fillId="8" borderId="66" xfId="1" applyNumberFormat="1" applyFont="1" applyFill="1" applyBorder="1" applyAlignment="1">
      <alignment vertical="center" wrapText="1"/>
    </xf>
    <xf numFmtId="0" fontId="1" fillId="8" borderId="66" xfId="1" applyFont="1" applyFill="1" applyBorder="1" applyAlignment="1" applyProtection="1">
      <alignment vertical="center" wrapText="1"/>
      <protection locked="0"/>
    </xf>
    <xf numFmtId="0" fontId="1" fillId="8" borderId="37" xfId="2" applyFont="1" applyFill="1" applyBorder="1">
      <alignment vertical="center"/>
    </xf>
    <xf numFmtId="0" fontId="8" fillId="0" borderId="21" xfId="2" applyFont="1" applyBorder="1" applyAlignment="1" applyProtection="1">
      <alignment vertical="center" wrapText="1"/>
      <protection locked="0"/>
    </xf>
    <xf numFmtId="0" fontId="1" fillId="0" borderId="67" xfId="1" applyFont="1" applyBorder="1" applyAlignment="1" applyProtection="1">
      <alignment horizontal="left" vertical="center" wrapText="1"/>
      <protection locked="0"/>
    </xf>
    <xf numFmtId="0" fontId="8" fillId="0" borderId="20" xfId="1" applyFont="1" applyBorder="1" applyAlignment="1">
      <alignment vertical="center" wrapText="1"/>
    </xf>
    <xf numFmtId="0" fontId="0" fillId="0" borderId="21" xfId="0" applyBorder="1"/>
    <xf numFmtId="0" fontId="30" fillId="0" borderId="29" xfId="1" applyFont="1" applyBorder="1" applyAlignment="1">
      <alignment vertical="center" wrapText="1"/>
    </xf>
    <xf numFmtId="0" fontId="30" fillId="0" borderId="27" xfId="1" applyFont="1" applyBorder="1" applyAlignment="1">
      <alignment vertical="center" wrapText="1"/>
    </xf>
    <xf numFmtId="0" fontId="31" fillId="2" borderId="8" xfId="1" applyFont="1" applyFill="1" applyBorder="1" applyAlignment="1" applyProtection="1">
      <alignment vertical="center" wrapText="1"/>
      <protection locked="0"/>
    </xf>
    <xf numFmtId="0" fontId="30" fillId="0" borderId="8" xfId="1" applyFont="1" applyBorder="1" applyAlignment="1" applyProtection="1">
      <alignment vertical="center" wrapText="1"/>
      <protection locked="0"/>
    </xf>
    <xf numFmtId="0" fontId="32" fillId="0" borderId="20" xfId="2" applyFont="1" applyBorder="1" applyAlignment="1">
      <alignment horizontal="center" vertical="center" wrapText="1"/>
    </xf>
    <xf numFmtId="0" fontId="35" fillId="0" borderId="0" xfId="0" applyFont="1"/>
    <xf numFmtId="2" fontId="0" fillId="0" borderId="21" xfId="0" applyNumberFormat="1" applyBorder="1"/>
    <xf numFmtId="178" fontId="0" fillId="0" borderId="0" xfId="0" applyNumberFormat="1"/>
    <xf numFmtId="179" fontId="0" fillId="0" borderId="0" xfId="0" applyNumberFormat="1"/>
    <xf numFmtId="0" fontId="1" fillId="0" borderId="68" xfId="1" applyFont="1" applyBorder="1" applyAlignment="1" applyProtection="1">
      <alignment horizontal="left" vertical="center" wrapText="1"/>
      <protection locked="0"/>
    </xf>
    <xf numFmtId="0" fontId="1" fillId="2" borderId="0" xfId="1" applyFont="1" applyFill="1" applyAlignment="1" applyProtection="1">
      <alignment horizontal="left" vertical="center" wrapText="1"/>
      <protection locked="0"/>
    </xf>
    <xf numFmtId="0" fontId="6" fillId="3" borderId="41" xfId="1" applyFont="1" applyFill="1" applyBorder="1" applyAlignment="1" applyProtection="1">
      <alignment horizontal="center" vertical="center" wrapText="1"/>
      <protection locked="0"/>
    </xf>
    <xf numFmtId="0" fontId="6" fillId="3" borderId="43" xfId="1" applyFont="1" applyFill="1" applyBorder="1" applyAlignment="1" applyProtection="1">
      <alignment horizontal="center" vertical="center" wrapText="1"/>
      <protection locked="0"/>
    </xf>
    <xf numFmtId="0" fontId="6" fillId="3" borderId="42" xfId="1" applyFont="1" applyFill="1" applyBorder="1" applyAlignment="1" applyProtection="1">
      <alignment horizontal="center" vertical="center" wrapText="1"/>
      <protection locked="0"/>
    </xf>
    <xf numFmtId="0" fontId="6" fillId="3" borderId="44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11" xfId="1" applyFont="1" applyFill="1" applyBorder="1" applyAlignment="1" applyProtection="1">
      <alignment horizontal="center" vertical="center" wrapText="1"/>
      <protection locked="0"/>
    </xf>
    <xf numFmtId="0" fontId="6" fillId="3" borderId="10" xfId="1" applyFont="1" applyFill="1" applyBorder="1" applyAlignment="1" applyProtection="1">
      <alignment horizontal="center" vertical="center" wrapText="1"/>
      <protection locked="0"/>
    </xf>
    <xf numFmtId="0" fontId="6" fillId="3" borderId="15" xfId="1" applyFont="1" applyFill="1" applyBorder="1" applyAlignment="1" applyProtection="1">
      <alignment horizontal="center" vertical="center" wrapText="1"/>
      <protection locked="0"/>
    </xf>
    <xf numFmtId="0" fontId="33" fillId="0" borderId="7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62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1" fillId="0" borderId="30" xfId="2" applyFont="1" applyBorder="1" applyAlignment="1" applyProtection="1">
      <alignment horizontal="left" vertical="center"/>
      <protection locked="0"/>
    </xf>
    <xf numFmtId="0" fontId="1" fillId="0" borderId="31" xfId="2" applyFont="1" applyBorder="1" applyAlignment="1" applyProtection="1">
      <alignment horizontal="left" vertical="center"/>
      <protection locked="0"/>
    </xf>
    <xf numFmtId="0" fontId="1" fillId="0" borderId="32" xfId="2" applyFont="1" applyBorder="1" applyAlignment="1" applyProtection="1">
      <alignment horizontal="left" vertical="center"/>
      <protection locked="0"/>
    </xf>
    <xf numFmtId="0" fontId="1" fillId="0" borderId="28" xfId="2" applyFont="1" applyBorder="1" applyAlignment="1" applyProtection="1">
      <alignment horizontal="left" vertical="center"/>
      <protection locked="0"/>
    </xf>
    <xf numFmtId="0" fontId="1" fillId="0" borderId="19" xfId="2" applyFont="1" applyBorder="1" applyAlignment="1" applyProtection="1">
      <alignment horizontal="left" vertical="center"/>
      <protection locked="0"/>
    </xf>
    <xf numFmtId="0" fontId="1" fillId="0" borderId="20" xfId="2" applyFont="1" applyBorder="1" applyAlignment="1" applyProtection="1">
      <alignment horizontal="left" vertical="center"/>
      <protection locked="0"/>
    </xf>
    <xf numFmtId="0" fontId="6" fillId="0" borderId="18" xfId="2" applyFont="1" applyBorder="1" applyAlignment="1" applyProtection="1">
      <alignment horizontal="center" vertical="center" wrapText="1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0" borderId="25" xfId="1" applyFont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6" fillId="5" borderId="58" xfId="2" applyFont="1" applyFill="1" applyBorder="1" applyAlignment="1">
      <alignment horizontal="left" vertical="center" wrapText="1"/>
    </xf>
    <xf numFmtId="0" fontId="6" fillId="5" borderId="59" xfId="2" applyFont="1" applyFill="1" applyBorder="1" applyAlignment="1">
      <alignment horizontal="left" vertical="center" wrapText="1"/>
    </xf>
    <xf numFmtId="0" fontId="6" fillId="5" borderId="60" xfId="2" applyFont="1" applyFill="1" applyBorder="1" applyAlignment="1">
      <alignment horizontal="left" vertical="center" wrapText="1"/>
    </xf>
    <xf numFmtId="0" fontId="6" fillId="4" borderId="58" xfId="1" applyFont="1" applyFill="1" applyBorder="1" applyAlignment="1" applyProtection="1">
      <alignment horizontal="left" vertical="center" wrapText="1"/>
      <protection locked="0"/>
    </xf>
    <xf numFmtId="0" fontId="6" fillId="4" borderId="59" xfId="1" applyFont="1" applyFill="1" applyBorder="1" applyAlignment="1" applyProtection="1">
      <alignment horizontal="left" vertical="center" wrapText="1"/>
      <protection locked="0"/>
    </xf>
    <xf numFmtId="0" fontId="6" fillId="4" borderId="60" xfId="1" applyFont="1" applyFill="1" applyBorder="1" applyAlignment="1" applyProtection="1">
      <alignment horizontal="left" vertical="center" wrapText="1"/>
      <protection locked="0"/>
    </xf>
    <xf numFmtId="0" fontId="6" fillId="7" borderId="10" xfId="1" applyFont="1" applyFill="1" applyBorder="1" applyAlignment="1" applyProtection="1">
      <alignment horizontal="left" vertical="center" wrapText="1"/>
      <protection locked="0"/>
    </xf>
    <xf numFmtId="0" fontId="6" fillId="7" borderId="1" xfId="1" applyFont="1" applyFill="1" applyBorder="1" applyAlignment="1" applyProtection="1">
      <alignment horizontal="left" vertical="center" wrapText="1"/>
      <protection locked="0"/>
    </xf>
    <xf numFmtId="0" fontId="5" fillId="8" borderId="2" xfId="1" applyFont="1" applyFill="1" applyBorder="1" applyAlignment="1" applyProtection="1">
      <alignment horizontal="left" vertical="center" wrapText="1"/>
      <protection locked="0"/>
    </xf>
    <xf numFmtId="0" fontId="5" fillId="8" borderId="3" xfId="1" applyFont="1" applyFill="1" applyBorder="1" applyAlignment="1" applyProtection="1">
      <alignment horizontal="left" vertical="center" wrapText="1"/>
      <protection locked="0"/>
    </xf>
    <xf numFmtId="0" fontId="6" fillId="8" borderId="2" xfId="1" applyFont="1" applyFill="1" applyBorder="1" applyAlignment="1" applyProtection="1">
      <alignment horizontal="left" vertical="center" wrapText="1"/>
      <protection locked="0"/>
    </xf>
    <xf numFmtId="0" fontId="6" fillId="8" borderId="3" xfId="1" applyFont="1" applyFill="1" applyBorder="1" applyAlignment="1" applyProtection="1">
      <alignment horizontal="left" vertical="center" wrapText="1"/>
      <protection locked="0"/>
    </xf>
    <xf numFmtId="0" fontId="1" fillId="5" borderId="33" xfId="1" applyFont="1" applyFill="1" applyBorder="1" applyAlignment="1" applyProtection="1">
      <alignment horizontal="left" vertical="center" wrapText="1"/>
      <protection locked="0"/>
    </xf>
    <xf numFmtId="0" fontId="1" fillId="5" borderId="34" xfId="1" applyFont="1" applyFill="1" applyBorder="1" applyAlignment="1" applyProtection="1">
      <alignment horizontal="left" vertical="center" wrapText="1"/>
      <protection locked="0"/>
    </xf>
    <xf numFmtId="0" fontId="6" fillId="4" borderId="23" xfId="1" applyFont="1" applyFill="1" applyBorder="1" applyAlignment="1" applyProtection="1">
      <alignment horizontal="left" vertical="center" wrapText="1"/>
      <protection locked="0"/>
    </xf>
    <xf numFmtId="0" fontId="6" fillId="4" borderId="24" xfId="1" applyFont="1" applyFill="1" applyBorder="1" applyAlignment="1" applyProtection="1">
      <alignment horizontal="left" vertical="center" wrapText="1"/>
      <protection locked="0"/>
    </xf>
    <xf numFmtId="0" fontId="6" fillId="4" borderId="47" xfId="1" applyFont="1" applyFill="1" applyBorder="1" applyAlignment="1" applyProtection="1">
      <alignment horizontal="left" vertical="center" wrapText="1"/>
      <protection locked="0"/>
    </xf>
    <xf numFmtId="0" fontId="6" fillId="5" borderId="33" xfId="1" applyFont="1" applyFill="1" applyBorder="1" applyAlignment="1" applyProtection="1">
      <alignment horizontal="left" vertical="center" wrapText="1"/>
      <protection locked="0"/>
    </xf>
    <xf numFmtId="0" fontId="6" fillId="5" borderId="34" xfId="1" applyFont="1" applyFill="1" applyBorder="1" applyAlignment="1" applyProtection="1">
      <alignment horizontal="left" vertical="center" wrapText="1"/>
      <protection locked="0"/>
    </xf>
    <xf numFmtId="0" fontId="6" fillId="5" borderId="35" xfId="1" applyFont="1" applyFill="1" applyBorder="1" applyAlignment="1" applyProtection="1">
      <alignment horizontal="left" vertical="center" wrapText="1"/>
      <protection locked="0"/>
    </xf>
    <xf numFmtId="0" fontId="1" fillId="0" borderId="55" xfId="1" applyFont="1" applyBorder="1" applyAlignment="1">
      <alignment horizontal="left" vertical="center" wrapText="1"/>
    </xf>
    <xf numFmtId="0" fontId="1" fillId="0" borderId="56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1" fillId="0" borderId="57" xfId="1" applyFont="1" applyBorder="1" applyAlignment="1">
      <alignment horizontal="left" vertical="center" wrapText="1"/>
    </xf>
    <xf numFmtId="0" fontId="8" fillId="0" borderId="30" xfId="1" applyFont="1" applyBorder="1" applyAlignment="1">
      <alignment horizontal="left" vertical="center" wrapText="1"/>
    </xf>
    <xf numFmtId="0" fontId="1" fillId="0" borderId="28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left" vertical="center" wrapText="1"/>
    </xf>
    <xf numFmtId="0" fontId="37" fillId="0" borderId="68" xfId="1" applyFont="1" applyBorder="1" applyAlignment="1">
      <alignment horizontal="left" vertical="center" wrapText="1"/>
    </xf>
    <xf numFmtId="0" fontId="1" fillId="0" borderId="68" xfId="1" applyFont="1" applyBorder="1" applyAlignment="1">
      <alignment horizontal="left" vertical="center" wrapText="1"/>
    </xf>
    <xf numFmtId="0" fontId="33" fillId="0" borderId="2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14" fontId="1" fillId="0" borderId="19" xfId="2" applyNumberFormat="1" applyFont="1" applyBorder="1" applyAlignment="1" applyProtection="1">
      <alignment horizontal="left" vertical="center" wrapText="1"/>
      <protection locked="0"/>
    </xf>
    <xf numFmtId="14" fontId="1" fillId="0" borderId="20" xfId="2" applyNumberFormat="1" applyFont="1" applyBorder="1" applyAlignment="1" applyProtection="1">
      <alignment horizontal="left" vertical="center" wrapText="1"/>
      <protection locked="0"/>
    </xf>
    <xf numFmtId="0" fontId="1" fillId="0" borderId="20" xfId="1" applyFont="1" applyBorder="1" applyAlignment="1">
      <alignment horizontal="left" vertical="center" wrapText="1"/>
    </xf>
    <xf numFmtId="0" fontId="6" fillId="3" borderId="12" xfId="1" applyFont="1" applyFill="1" applyBorder="1" applyAlignment="1" applyProtection="1">
      <alignment horizontal="center" vertical="center" wrapText="1"/>
      <protection locked="0"/>
    </xf>
    <xf numFmtId="0" fontId="6" fillId="3" borderId="16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  <xf numFmtId="0" fontId="5" fillId="2" borderId="37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center" vertical="center" wrapText="1"/>
    </xf>
  </cellXfs>
  <cellStyles count="3">
    <cellStyle name="Normal_商务会议及团队差旅报价表20070807" xfId="1" xr:uid="{00000000-0005-0000-0000-000031000000}"/>
    <cellStyle name="常规" xfId="0" builtinId="0"/>
    <cellStyle name="常规_诺和诺德2008年第一季度会议预算080110-中青旅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326390</xdr:colOff>
      <xdr:row>0</xdr:row>
      <xdr:rowOff>94615</xdr:rowOff>
    </xdr:from>
    <xdr:to>
      <xdr:col>1</xdr:col>
      <xdr:colOff>1400175</xdr:colOff>
      <xdr:row>2</xdr:row>
      <xdr:rowOff>153035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" y="94615"/>
          <a:ext cx="1073785" cy="73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326390</xdr:colOff>
      <xdr:row>0</xdr:row>
      <xdr:rowOff>94615</xdr:rowOff>
    </xdr:from>
    <xdr:to>
      <xdr:col>1</xdr:col>
      <xdr:colOff>1400175</xdr:colOff>
      <xdr:row>2</xdr:row>
      <xdr:rowOff>153035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" y="94615"/>
          <a:ext cx="1073785" cy="73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326390</xdr:colOff>
      <xdr:row>0</xdr:row>
      <xdr:rowOff>94615</xdr:rowOff>
    </xdr:from>
    <xdr:to>
      <xdr:col>1</xdr:col>
      <xdr:colOff>1400175</xdr:colOff>
      <xdr:row>2</xdr:row>
      <xdr:rowOff>153035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" y="94615"/>
          <a:ext cx="1073785" cy="73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326390</xdr:colOff>
      <xdr:row>0</xdr:row>
      <xdr:rowOff>94615</xdr:rowOff>
    </xdr:from>
    <xdr:to>
      <xdr:col>1</xdr:col>
      <xdr:colOff>1400175</xdr:colOff>
      <xdr:row>2</xdr:row>
      <xdr:rowOff>153035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" y="94615"/>
          <a:ext cx="1073785" cy="73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E15"/>
  <sheetViews>
    <sheetView workbookViewId="0">
      <selection activeCell="J15" sqref="J15"/>
    </sheetView>
  </sheetViews>
  <sheetFormatPr defaultColWidth="9" defaultRowHeight="13.9"/>
  <cols>
    <col min="5" max="5" width="19.3984375" customWidth="1"/>
  </cols>
  <sheetData>
    <row r="6" spans="3:5">
      <c r="C6" s="163"/>
      <c r="D6" s="163" t="s">
        <v>0</v>
      </c>
      <c r="E6" s="163" t="s">
        <v>1</v>
      </c>
    </row>
    <row r="7" spans="3:5">
      <c r="C7" s="163" t="s">
        <v>2</v>
      </c>
      <c r="D7" s="163" t="s">
        <v>3</v>
      </c>
      <c r="E7" s="163">
        <f>'北京-主会场'!J91</f>
        <v>192954</v>
      </c>
    </row>
    <row r="8" spans="3:5">
      <c r="C8" s="163" t="s">
        <v>4</v>
      </c>
      <c r="D8" s="163" t="s">
        <v>5</v>
      </c>
      <c r="E8" s="163">
        <f>'上海-分会场'!J92</f>
        <v>100746</v>
      </c>
    </row>
    <row r="9" spans="3:5">
      <c r="C9" s="163" t="s">
        <v>4</v>
      </c>
      <c r="D9" s="163" t="s">
        <v>6</v>
      </c>
      <c r="E9" s="163">
        <f>'成都-分会场'!J92</f>
        <v>107392.5</v>
      </c>
    </row>
    <row r="10" spans="3:5">
      <c r="C10" s="163" t="s">
        <v>4</v>
      </c>
      <c r="D10" s="163" t="s">
        <v>7</v>
      </c>
      <c r="E10" s="163">
        <f>'广州-分会场'!J90</f>
        <v>98859</v>
      </c>
    </row>
    <row r="11" spans="3:5">
      <c r="C11" s="163"/>
      <c r="D11" s="163" t="s">
        <v>8</v>
      </c>
      <c r="E11" s="170">
        <f>SUM(E7:E10)</f>
        <v>499951.5</v>
      </c>
    </row>
    <row r="12" spans="3:5">
      <c r="E12" s="172"/>
    </row>
    <row r="13" spans="3:5">
      <c r="E13" s="171"/>
    </row>
    <row r="14" spans="3:5">
      <c r="C14" s="169" t="s">
        <v>185</v>
      </c>
    </row>
    <row r="15" spans="3:5">
      <c r="C15" s="169" t="s">
        <v>178</v>
      </c>
    </row>
  </sheetData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97"/>
  <sheetViews>
    <sheetView tabSelected="1" zoomScale="60" zoomScaleNormal="60" workbookViewId="0">
      <selection activeCell="K87" sqref="K87"/>
    </sheetView>
  </sheetViews>
  <sheetFormatPr defaultColWidth="10.265625" defaultRowHeight="13.5"/>
  <cols>
    <col min="1" max="1" width="10.265625" style="1"/>
    <col min="2" max="2" width="32.265625" style="1" customWidth="1"/>
    <col min="3" max="3" width="50.46484375" style="1"/>
    <col min="4" max="4" width="65.265625" style="1"/>
    <col min="5" max="5" width="9.73046875" style="1" customWidth="1"/>
    <col min="6" max="6" width="12.796875" style="1" customWidth="1"/>
    <col min="7" max="7" width="9.1328125" style="1" customWidth="1"/>
    <col min="8" max="8" width="29" style="1" customWidth="1"/>
    <col min="9" max="9" width="19.73046875" style="1" customWidth="1"/>
    <col min="10" max="10" width="22.73046875" style="1" customWidth="1"/>
    <col min="11" max="11" width="52.796875" style="1" customWidth="1"/>
    <col min="12" max="12" width="34.796875" style="1" customWidth="1"/>
    <col min="13" max="13" width="13.1328125" style="1" customWidth="1"/>
    <col min="14" max="14" width="37.1328125" style="1" customWidth="1"/>
    <col min="15" max="15" width="36.3984375" style="1" customWidth="1"/>
    <col min="16" max="19" width="10.265625" style="1" customWidth="1"/>
    <col min="20" max="16384" width="10.265625" style="1"/>
  </cols>
  <sheetData>
    <row r="1" spans="2:15" ht="18.75" customHeight="1">
      <c r="B1" s="179" t="s">
        <v>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5" ht="34.5" customHeight="1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15" ht="19.5" customHeight="1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2:15" ht="62.25" customHeight="1">
      <c r="B4" s="249" t="s">
        <v>10</v>
      </c>
      <c r="C4" s="250"/>
      <c r="D4" s="250"/>
      <c r="E4" s="250"/>
      <c r="F4" s="250"/>
      <c r="G4" s="250"/>
      <c r="H4" s="250"/>
      <c r="I4" s="250"/>
      <c r="J4" s="250"/>
      <c r="K4" s="250"/>
      <c r="L4" s="251"/>
      <c r="N4" s="1" t="s">
        <v>11</v>
      </c>
    </row>
    <row r="5" spans="2:15" ht="28.5" customHeight="1">
      <c r="B5" s="4" t="s">
        <v>12</v>
      </c>
      <c r="C5" s="252" t="s">
        <v>24</v>
      </c>
      <c r="D5" s="252"/>
      <c r="E5" s="5"/>
      <c r="F5" s="5"/>
      <c r="G5" s="5"/>
      <c r="H5" s="5"/>
      <c r="I5" s="5"/>
      <c r="J5" s="5"/>
      <c r="K5" s="5"/>
      <c r="L5" s="47"/>
      <c r="N5" s="1" t="s">
        <v>13</v>
      </c>
    </row>
    <row r="6" spans="2:15" ht="27.75" customHeight="1">
      <c r="B6" s="6" t="s">
        <v>14</v>
      </c>
      <c r="C6" s="235" t="s">
        <v>181</v>
      </c>
      <c r="D6" s="236"/>
      <c r="E6" s="7"/>
      <c r="F6" s="7"/>
      <c r="G6" s="7"/>
      <c r="H6" s="7"/>
      <c r="I6" s="7"/>
      <c r="J6" s="7"/>
      <c r="K6" s="7"/>
      <c r="L6" s="48"/>
      <c r="N6" s="1" t="s">
        <v>15</v>
      </c>
    </row>
    <row r="7" spans="2:15" ht="27.4">
      <c r="B7" s="8" t="s">
        <v>16</v>
      </c>
      <c r="C7" s="235" t="s">
        <v>17</v>
      </c>
      <c r="D7" s="236"/>
      <c r="E7" s="9"/>
      <c r="F7" s="9"/>
      <c r="G7" s="9"/>
      <c r="H7" s="9"/>
      <c r="I7" s="9"/>
      <c r="J7" s="9"/>
      <c r="K7" s="9"/>
      <c r="L7" s="48"/>
      <c r="N7" s="1" t="s">
        <v>18</v>
      </c>
    </row>
    <row r="8" spans="2:15" ht="27.4">
      <c r="B8" s="8" t="s">
        <v>19</v>
      </c>
      <c r="C8" s="236" t="s">
        <v>20</v>
      </c>
      <c r="D8" s="236"/>
      <c r="E8" s="9"/>
      <c r="F8" s="9"/>
      <c r="G8" s="9"/>
      <c r="H8" s="9"/>
      <c r="I8" s="9"/>
      <c r="J8" s="9"/>
      <c r="K8" s="11"/>
      <c r="L8" s="48"/>
      <c r="N8" s="1" t="s">
        <v>21</v>
      </c>
    </row>
    <row r="9" spans="2:15" ht="29.65">
      <c r="B9" s="8" t="s">
        <v>22</v>
      </c>
      <c r="C9" s="235" t="s">
        <v>23</v>
      </c>
      <c r="D9" s="236"/>
      <c r="E9" s="9"/>
      <c r="F9" s="9"/>
      <c r="G9" s="9"/>
      <c r="H9" s="9"/>
      <c r="I9" s="9"/>
      <c r="J9" s="9"/>
      <c r="K9" s="11"/>
      <c r="L9" s="48"/>
      <c r="N9" s="49" t="s">
        <v>24</v>
      </c>
    </row>
    <row r="10" spans="2:15" ht="28.15">
      <c r="B10" s="8" t="s">
        <v>25</v>
      </c>
      <c r="C10" s="10">
        <v>80</v>
      </c>
      <c r="D10" s="11" t="s">
        <v>26</v>
      </c>
      <c r="E10" s="237">
        <v>30</v>
      </c>
      <c r="F10" s="237"/>
      <c r="G10" s="13" t="s">
        <v>27</v>
      </c>
      <c r="H10" s="11" t="s">
        <v>28</v>
      </c>
      <c r="I10" s="12">
        <f>C10+E10</f>
        <v>110</v>
      </c>
      <c r="J10" s="50" t="s">
        <v>29</v>
      </c>
      <c r="K10" s="51">
        <f>J90/I10</f>
        <v>1754.1272727272728</v>
      </c>
      <c r="L10" s="48"/>
      <c r="N10" s="1" t="s">
        <v>30</v>
      </c>
    </row>
    <row r="11" spans="2:15" ht="13.9">
      <c r="B11" s="238"/>
      <c r="C11" s="239"/>
      <c r="D11" s="239"/>
      <c r="E11" s="239"/>
      <c r="F11" s="239"/>
      <c r="G11" s="239"/>
      <c r="H11" s="239"/>
      <c r="I11" s="239"/>
      <c r="J11" s="239"/>
      <c r="K11" s="52"/>
      <c r="L11" s="53"/>
      <c r="N11" s="1" t="s">
        <v>31</v>
      </c>
    </row>
    <row r="12" spans="2:15" ht="13.9">
      <c r="B12" s="181" t="s">
        <v>32</v>
      </c>
      <c r="C12" s="182"/>
      <c r="D12" s="247" t="s">
        <v>33</v>
      </c>
      <c r="E12" s="14" t="s">
        <v>34</v>
      </c>
      <c r="F12" s="15"/>
      <c r="G12" s="15"/>
      <c r="H12" s="16"/>
      <c r="I12" s="54" t="s">
        <v>35</v>
      </c>
      <c r="J12" s="55"/>
      <c r="K12" s="175" t="s">
        <v>36</v>
      </c>
      <c r="L12" s="177" t="s">
        <v>37</v>
      </c>
      <c r="N12" s="1" t="s">
        <v>38</v>
      </c>
    </row>
    <row r="13" spans="2:15" ht="27.75" thickBot="1">
      <c r="B13" s="183"/>
      <c r="C13" s="184"/>
      <c r="D13" s="248"/>
      <c r="E13" s="17" t="s">
        <v>39</v>
      </c>
      <c r="F13" s="17" t="s">
        <v>40</v>
      </c>
      <c r="G13" s="17" t="s">
        <v>39</v>
      </c>
      <c r="H13" s="17" t="s">
        <v>40</v>
      </c>
      <c r="I13" s="56" t="s">
        <v>41</v>
      </c>
      <c r="J13" s="56" t="s">
        <v>42</v>
      </c>
      <c r="K13" s="176"/>
      <c r="L13" s="178"/>
      <c r="N13" s="1" t="s">
        <v>43</v>
      </c>
    </row>
    <row r="14" spans="2:15" ht="22.5" hidden="1" customHeight="1">
      <c r="B14" s="196" t="s">
        <v>44</v>
      </c>
      <c r="C14" s="244" t="s">
        <v>45</v>
      </c>
      <c r="D14" s="18" t="s">
        <v>46</v>
      </c>
      <c r="E14" s="19"/>
      <c r="F14" s="20" t="s">
        <v>47</v>
      </c>
      <c r="G14" s="19"/>
      <c r="H14" s="20" t="s">
        <v>48</v>
      </c>
      <c r="I14" s="57"/>
      <c r="J14" s="58">
        <f t="shared" ref="J14:J17" si="0">E14*G14*I14</f>
        <v>0</v>
      </c>
      <c r="K14" s="31"/>
      <c r="L14" s="59"/>
      <c r="N14" s="1" t="s">
        <v>49</v>
      </c>
    </row>
    <row r="15" spans="2:15" ht="22.5" hidden="1" customHeight="1">
      <c r="B15" s="197"/>
      <c r="C15" s="245"/>
      <c r="D15" s="18" t="s">
        <v>50</v>
      </c>
      <c r="E15" s="19"/>
      <c r="F15" s="20" t="s">
        <v>47</v>
      </c>
      <c r="G15" s="19"/>
      <c r="H15" s="20" t="s">
        <v>48</v>
      </c>
      <c r="I15" s="57"/>
      <c r="J15" s="58">
        <f t="shared" si="0"/>
        <v>0</v>
      </c>
      <c r="K15" s="60"/>
      <c r="L15" s="61"/>
      <c r="O15" s="1" t="s">
        <v>51</v>
      </c>
    </row>
    <row r="16" spans="2:15" ht="22.5" hidden="1" customHeight="1">
      <c r="B16" s="197"/>
      <c r="C16" s="244" t="s">
        <v>52</v>
      </c>
      <c r="D16" s="21" t="s">
        <v>46</v>
      </c>
      <c r="E16" s="19"/>
      <c r="F16" s="20" t="s">
        <v>47</v>
      </c>
      <c r="G16" s="19"/>
      <c r="H16" s="20" t="s">
        <v>48</v>
      </c>
      <c r="I16" s="57"/>
      <c r="J16" s="58">
        <f t="shared" si="0"/>
        <v>0</v>
      </c>
      <c r="K16" s="31"/>
      <c r="L16" s="61"/>
    </row>
    <row r="17" spans="2:12" ht="22.5" hidden="1" customHeight="1">
      <c r="B17" s="240"/>
      <c r="C17" s="245"/>
      <c r="D17" s="18" t="s">
        <v>50</v>
      </c>
      <c r="E17" s="22"/>
      <c r="F17" s="23" t="s">
        <v>47</v>
      </c>
      <c r="G17" s="22"/>
      <c r="H17" s="23" t="s">
        <v>48</v>
      </c>
      <c r="I17" s="57"/>
      <c r="J17" s="62">
        <f t="shared" si="0"/>
        <v>0</v>
      </c>
      <c r="K17" s="26"/>
      <c r="L17" s="61"/>
    </row>
    <row r="18" spans="2:12" ht="22.5" hidden="1" customHeight="1">
      <c r="B18" s="217" t="s">
        <v>53</v>
      </c>
      <c r="C18" s="218"/>
      <c r="D18" s="24"/>
      <c r="E18" s="24"/>
      <c r="F18" s="24"/>
      <c r="G18" s="24"/>
      <c r="H18" s="24"/>
      <c r="I18" s="63"/>
      <c r="J18" s="64">
        <f>SUM(J14:J17)</f>
        <v>0</v>
      </c>
      <c r="K18" s="38"/>
      <c r="L18" s="65" t="s">
        <v>54</v>
      </c>
    </row>
    <row r="19" spans="2:12" s="2" customFormat="1" ht="22.5" hidden="1" customHeight="1">
      <c r="B19" s="241" t="s">
        <v>55</v>
      </c>
      <c r="C19" s="25" t="s">
        <v>56</v>
      </c>
      <c r="D19" s="26" t="s">
        <v>57</v>
      </c>
      <c r="E19" s="27"/>
      <c r="F19" s="27" t="s">
        <v>58</v>
      </c>
      <c r="G19" s="27"/>
      <c r="H19" s="27" t="s">
        <v>59</v>
      </c>
      <c r="I19" s="66"/>
      <c r="J19" s="67">
        <f t="shared" ref="J19:J31" si="1">E19*G19*I19</f>
        <v>0</v>
      </c>
      <c r="K19" s="26"/>
      <c r="L19" s="68"/>
    </row>
    <row r="20" spans="2:12" s="2" customFormat="1" ht="22.5" hidden="1" customHeight="1">
      <c r="B20" s="242"/>
      <c r="C20" s="228" t="s">
        <v>60</v>
      </c>
      <c r="D20" s="28" t="s">
        <v>57</v>
      </c>
      <c r="E20" s="29"/>
      <c r="F20" s="29" t="s">
        <v>58</v>
      </c>
      <c r="G20" s="29"/>
      <c r="H20" s="29" t="s">
        <v>61</v>
      </c>
      <c r="I20" s="69"/>
      <c r="J20" s="70">
        <f t="shared" si="1"/>
        <v>0</v>
      </c>
      <c r="K20" s="26"/>
      <c r="L20" s="68"/>
    </row>
    <row r="21" spans="2:12" s="2" customFormat="1" ht="22.5" hidden="1" customHeight="1">
      <c r="B21" s="242"/>
      <c r="C21" s="229"/>
      <c r="D21" s="28" t="s">
        <v>57</v>
      </c>
      <c r="E21" s="29"/>
      <c r="F21" s="29" t="s">
        <v>58</v>
      </c>
      <c r="G21" s="29"/>
      <c r="H21" s="29" t="s">
        <v>61</v>
      </c>
      <c r="I21" s="69"/>
      <c r="J21" s="70">
        <f t="shared" si="1"/>
        <v>0</v>
      </c>
      <c r="K21" s="26"/>
      <c r="L21" s="68"/>
    </row>
    <row r="22" spans="2:12" s="2" customFormat="1" ht="22.5" hidden="1" customHeight="1">
      <c r="B22" s="242"/>
      <c r="C22" s="229"/>
      <c r="D22" s="28" t="s">
        <v>57</v>
      </c>
      <c r="E22" s="29"/>
      <c r="F22" s="29" t="s">
        <v>58</v>
      </c>
      <c r="G22" s="29"/>
      <c r="H22" s="29" t="s">
        <v>61</v>
      </c>
      <c r="I22" s="69"/>
      <c r="J22" s="70">
        <f t="shared" si="1"/>
        <v>0</v>
      </c>
      <c r="K22" s="26"/>
      <c r="L22" s="68"/>
    </row>
    <row r="23" spans="2:12" s="2" customFormat="1" ht="22.5" hidden="1" customHeight="1">
      <c r="B23" s="242"/>
      <c r="C23" s="229"/>
      <c r="D23" s="28" t="s">
        <v>57</v>
      </c>
      <c r="E23" s="29"/>
      <c r="F23" s="29" t="s">
        <v>58</v>
      </c>
      <c r="G23" s="29"/>
      <c r="H23" s="29" t="s">
        <v>59</v>
      </c>
      <c r="I23" s="69"/>
      <c r="J23" s="70">
        <f t="shared" si="1"/>
        <v>0</v>
      </c>
      <c r="K23" s="26"/>
      <c r="L23" s="68"/>
    </row>
    <row r="24" spans="2:12" s="2" customFormat="1" ht="22.5" hidden="1" customHeight="1">
      <c r="B24" s="242"/>
      <c r="C24" s="229"/>
      <c r="D24" s="28" t="s">
        <v>57</v>
      </c>
      <c r="E24" s="29"/>
      <c r="F24" s="29" t="s">
        <v>58</v>
      </c>
      <c r="G24" s="29"/>
      <c r="H24" s="29" t="s">
        <v>59</v>
      </c>
      <c r="I24" s="69"/>
      <c r="J24" s="70">
        <f t="shared" si="1"/>
        <v>0</v>
      </c>
      <c r="K24" s="26"/>
      <c r="L24" s="68"/>
    </row>
    <row r="25" spans="2:12" s="2" customFormat="1" ht="22.5" hidden="1" customHeight="1">
      <c r="B25" s="242"/>
      <c r="C25" s="229"/>
      <c r="D25" s="28" t="s">
        <v>57</v>
      </c>
      <c r="E25" s="29"/>
      <c r="F25" s="29" t="s">
        <v>58</v>
      </c>
      <c r="G25" s="29"/>
      <c r="H25" s="29" t="s">
        <v>59</v>
      </c>
      <c r="I25" s="69"/>
      <c r="J25" s="70">
        <f t="shared" si="1"/>
        <v>0</v>
      </c>
      <c r="K25" s="26"/>
      <c r="L25" s="68"/>
    </row>
    <row r="26" spans="2:12" s="2" customFormat="1" ht="22.5" hidden="1" customHeight="1">
      <c r="B26" s="242"/>
      <c r="C26" s="246"/>
      <c r="D26" s="28" t="s">
        <v>57</v>
      </c>
      <c r="E26" s="29"/>
      <c r="F26" s="29" t="s">
        <v>58</v>
      </c>
      <c r="G26" s="29"/>
      <c r="H26" s="29" t="s">
        <v>59</v>
      </c>
      <c r="I26" s="69"/>
      <c r="J26" s="70">
        <f t="shared" si="1"/>
        <v>0</v>
      </c>
      <c r="K26" s="26"/>
      <c r="L26" s="68"/>
    </row>
    <row r="27" spans="2:12" s="2" customFormat="1" ht="22.5" hidden="1" customHeight="1">
      <c r="B27" s="242"/>
      <c r="C27" s="30" t="s">
        <v>62</v>
      </c>
      <c r="D27" s="31" t="s">
        <v>57</v>
      </c>
      <c r="E27" s="29"/>
      <c r="F27" s="29" t="s">
        <v>58</v>
      </c>
      <c r="G27" s="29"/>
      <c r="H27" s="32" t="s">
        <v>59</v>
      </c>
      <c r="I27" s="69"/>
      <c r="J27" s="71">
        <f t="shared" si="1"/>
        <v>0</v>
      </c>
      <c r="K27" s="31"/>
      <c r="L27" s="72"/>
    </row>
    <row r="28" spans="2:12" s="2" customFormat="1" ht="22.5" hidden="1" customHeight="1">
      <c r="B28" s="242"/>
      <c r="C28" s="33" t="s">
        <v>63</v>
      </c>
      <c r="D28" s="34" t="s">
        <v>64</v>
      </c>
      <c r="E28" s="29"/>
      <c r="F28" s="29" t="s">
        <v>58</v>
      </c>
      <c r="G28" s="29"/>
      <c r="H28" s="29" t="s">
        <v>59</v>
      </c>
      <c r="I28" s="69"/>
      <c r="J28" s="70">
        <f t="shared" si="1"/>
        <v>0</v>
      </c>
      <c r="K28" s="73"/>
      <c r="L28" s="68"/>
    </row>
    <row r="29" spans="2:12" s="2" customFormat="1" ht="22.5" hidden="1" customHeight="1">
      <c r="B29" s="242"/>
      <c r="C29" s="33" t="s">
        <v>65</v>
      </c>
      <c r="D29" s="34" t="s">
        <v>66</v>
      </c>
      <c r="E29" s="29"/>
      <c r="F29" s="29" t="s">
        <v>58</v>
      </c>
      <c r="G29" s="29"/>
      <c r="H29" s="29" t="s">
        <v>59</v>
      </c>
      <c r="I29" s="69"/>
      <c r="J29" s="70">
        <f t="shared" si="1"/>
        <v>0</v>
      </c>
      <c r="K29" s="73"/>
      <c r="L29" s="68"/>
    </row>
    <row r="30" spans="2:12" s="2" customFormat="1" ht="22.5" hidden="1" customHeight="1">
      <c r="B30" s="242"/>
      <c r="C30" s="33" t="s">
        <v>67</v>
      </c>
      <c r="D30" s="34"/>
      <c r="E30" s="29"/>
      <c r="F30" s="29" t="s">
        <v>58</v>
      </c>
      <c r="G30" s="29"/>
      <c r="H30" s="29" t="s">
        <v>59</v>
      </c>
      <c r="I30" s="69"/>
      <c r="J30" s="70">
        <f t="shared" si="1"/>
        <v>0</v>
      </c>
      <c r="K30" s="26"/>
      <c r="L30" s="68"/>
    </row>
    <row r="31" spans="2:12" s="2" customFormat="1" ht="22.5" hidden="1" customHeight="1">
      <c r="B31" s="243"/>
      <c r="C31" s="33" t="s">
        <v>68</v>
      </c>
      <c r="D31" s="35" t="s">
        <v>69</v>
      </c>
      <c r="E31" s="29"/>
      <c r="F31" s="20" t="s">
        <v>70</v>
      </c>
      <c r="G31" s="29"/>
      <c r="H31" s="36" t="s">
        <v>71</v>
      </c>
      <c r="I31" s="69"/>
      <c r="J31" s="70">
        <f t="shared" si="1"/>
        <v>0</v>
      </c>
      <c r="K31" s="26"/>
      <c r="L31" s="68"/>
    </row>
    <row r="32" spans="2:12" ht="22.5" hidden="1" customHeight="1">
      <c r="B32" s="217" t="s">
        <v>72</v>
      </c>
      <c r="C32" s="218"/>
      <c r="D32" s="24"/>
      <c r="E32" s="24"/>
      <c r="F32" s="24"/>
      <c r="G32" s="24"/>
      <c r="H32" s="24"/>
      <c r="I32" s="63"/>
      <c r="J32" s="64">
        <f>SUM(J19:J31)</f>
        <v>0</v>
      </c>
      <c r="K32" s="38"/>
      <c r="L32" s="65" t="s">
        <v>54</v>
      </c>
    </row>
    <row r="33" spans="2:12" ht="22.5" hidden="1" customHeight="1">
      <c r="B33" s="196" t="s">
        <v>73</v>
      </c>
      <c r="C33" s="190" t="s">
        <v>74</v>
      </c>
      <c r="D33" s="18" t="s">
        <v>75</v>
      </c>
      <c r="E33" s="19"/>
      <c r="F33" s="19" t="s">
        <v>76</v>
      </c>
      <c r="G33" s="19"/>
      <c r="H33" s="19" t="s">
        <v>77</v>
      </c>
      <c r="I33" s="57"/>
      <c r="J33" s="58">
        <f t="shared" ref="J33:J46" si="2">E33*G33*I33</f>
        <v>0</v>
      </c>
      <c r="K33" s="60"/>
      <c r="L33" s="61"/>
    </row>
    <row r="34" spans="2:12" ht="22.5" hidden="1" customHeight="1">
      <c r="B34" s="196"/>
      <c r="C34" s="190"/>
      <c r="D34" s="21" t="s">
        <v>78</v>
      </c>
      <c r="E34" s="19"/>
      <c r="F34" s="19" t="s">
        <v>76</v>
      </c>
      <c r="G34" s="19"/>
      <c r="H34" s="19" t="s">
        <v>77</v>
      </c>
      <c r="I34" s="57"/>
      <c r="J34" s="58">
        <f t="shared" si="2"/>
        <v>0</v>
      </c>
      <c r="K34" s="60"/>
      <c r="L34" s="61"/>
    </row>
    <row r="35" spans="2:12" ht="22.5" hidden="1" customHeight="1">
      <c r="B35" s="197"/>
      <c r="C35" s="191"/>
      <c r="D35" s="21" t="s">
        <v>79</v>
      </c>
      <c r="E35" s="19"/>
      <c r="F35" s="22" t="s">
        <v>76</v>
      </c>
      <c r="G35" s="19"/>
      <c r="H35" s="22" t="s">
        <v>71</v>
      </c>
      <c r="I35" s="57"/>
      <c r="J35" s="58">
        <f t="shared" si="2"/>
        <v>0</v>
      </c>
      <c r="K35" s="60"/>
      <c r="L35" s="61"/>
    </row>
    <row r="36" spans="2:12" ht="22.5" hidden="1" customHeight="1">
      <c r="B36" s="197"/>
      <c r="C36" s="192" t="s">
        <v>80</v>
      </c>
      <c r="D36" s="21" t="s">
        <v>75</v>
      </c>
      <c r="E36" s="19"/>
      <c r="F36" s="19" t="s">
        <v>76</v>
      </c>
      <c r="G36" s="19"/>
      <c r="H36" s="19" t="s">
        <v>77</v>
      </c>
      <c r="I36" s="57"/>
      <c r="J36" s="62">
        <f t="shared" si="2"/>
        <v>0</v>
      </c>
      <c r="K36" s="60"/>
      <c r="L36" s="61"/>
    </row>
    <row r="37" spans="2:12" ht="22.5" hidden="1" customHeight="1">
      <c r="B37" s="197"/>
      <c r="C37" s="190"/>
      <c r="D37" s="21" t="s">
        <v>78</v>
      </c>
      <c r="E37" s="19"/>
      <c r="F37" s="19" t="s">
        <v>76</v>
      </c>
      <c r="G37" s="19"/>
      <c r="H37" s="19" t="s">
        <v>77</v>
      </c>
      <c r="I37" s="57"/>
      <c r="J37" s="62">
        <f t="shared" si="2"/>
        <v>0</v>
      </c>
      <c r="K37" s="60"/>
      <c r="L37" s="61"/>
    </row>
    <row r="38" spans="2:12" ht="22.5" hidden="1" customHeight="1">
      <c r="B38" s="197"/>
      <c r="C38" s="191"/>
      <c r="D38" s="21" t="s">
        <v>79</v>
      </c>
      <c r="E38" s="19"/>
      <c r="F38" s="22" t="s">
        <v>76</v>
      </c>
      <c r="G38" s="19"/>
      <c r="H38" s="22" t="s">
        <v>71</v>
      </c>
      <c r="I38" s="57"/>
      <c r="J38" s="62">
        <f t="shared" si="2"/>
        <v>0</v>
      </c>
      <c r="K38" s="60"/>
      <c r="L38" s="61"/>
    </row>
    <row r="39" spans="2:12" ht="22.5" hidden="1" customHeight="1">
      <c r="B39" s="197"/>
      <c r="C39" s="192" t="s">
        <v>81</v>
      </c>
      <c r="D39" s="21" t="s">
        <v>75</v>
      </c>
      <c r="E39" s="19"/>
      <c r="F39" s="19" t="s">
        <v>76</v>
      </c>
      <c r="G39" s="19"/>
      <c r="H39" s="19" t="s">
        <v>77</v>
      </c>
      <c r="I39" s="57"/>
      <c r="J39" s="62">
        <f t="shared" si="2"/>
        <v>0</v>
      </c>
      <c r="K39" s="60"/>
      <c r="L39" s="61"/>
    </row>
    <row r="40" spans="2:12" ht="22.5" hidden="1" customHeight="1">
      <c r="B40" s="197"/>
      <c r="C40" s="190"/>
      <c r="D40" s="21" t="s">
        <v>78</v>
      </c>
      <c r="E40" s="19"/>
      <c r="F40" s="19" t="s">
        <v>76</v>
      </c>
      <c r="G40" s="19"/>
      <c r="H40" s="19" t="s">
        <v>77</v>
      </c>
      <c r="I40" s="57"/>
      <c r="J40" s="62">
        <f t="shared" si="2"/>
        <v>0</v>
      </c>
      <c r="K40" s="60"/>
      <c r="L40" s="61"/>
    </row>
    <row r="41" spans="2:12" ht="22.5" hidden="1" customHeight="1">
      <c r="B41" s="197"/>
      <c r="C41" s="191"/>
      <c r="D41" s="21" t="s">
        <v>79</v>
      </c>
      <c r="E41" s="19"/>
      <c r="F41" s="22" t="s">
        <v>76</v>
      </c>
      <c r="G41" s="19"/>
      <c r="H41" s="22" t="s">
        <v>71</v>
      </c>
      <c r="I41" s="57"/>
      <c r="J41" s="62">
        <f t="shared" si="2"/>
        <v>0</v>
      </c>
      <c r="K41" s="60"/>
      <c r="L41" s="61"/>
    </row>
    <row r="42" spans="2:12" ht="22.5" hidden="1" customHeight="1">
      <c r="B42" s="197"/>
      <c r="C42" s="193" t="s">
        <v>82</v>
      </c>
      <c r="D42" s="21" t="s">
        <v>75</v>
      </c>
      <c r="E42" s="19"/>
      <c r="F42" s="19" t="s">
        <v>76</v>
      </c>
      <c r="G42" s="19"/>
      <c r="H42" s="19" t="s">
        <v>77</v>
      </c>
      <c r="I42" s="57"/>
      <c r="J42" s="62">
        <f t="shared" si="2"/>
        <v>0</v>
      </c>
      <c r="K42" s="60"/>
      <c r="L42" s="61"/>
    </row>
    <row r="43" spans="2:12" ht="22.5" hidden="1" customHeight="1">
      <c r="B43" s="197"/>
      <c r="C43" s="194"/>
      <c r="D43" s="21" t="s">
        <v>78</v>
      </c>
      <c r="E43" s="19"/>
      <c r="F43" s="19" t="s">
        <v>76</v>
      </c>
      <c r="G43" s="19"/>
      <c r="H43" s="19" t="s">
        <v>77</v>
      </c>
      <c r="I43" s="57"/>
      <c r="J43" s="62">
        <f t="shared" si="2"/>
        <v>0</v>
      </c>
      <c r="K43" s="60"/>
      <c r="L43" s="61"/>
    </row>
    <row r="44" spans="2:12" ht="22.5" hidden="1" customHeight="1">
      <c r="B44" s="197"/>
      <c r="C44" s="194"/>
      <c r="D44" s="21" t="s">
        <v>79</v>
      </c>
      <c r="E44" s="19"/>
      <c r="F44" s="22" t="s">
        <v>76</v>
      </c>
      <c r="G44" s="19"/>
      <c r="H44" s="22" t="s">
        <v>71</v>
      </c>
      <c r="I44" s="57"/>
      <c r="J44" s="62">
        <f t="shared" si="2"/>
        <v>0</v>
      </c>
      <c r="K44" s="60"/>
      <c r="L44" s="61"/>
    </row>
    <row r="45" spans="2:12" ht="22.5" hidden="1" customHeight="1">
      <c r="B45" s="197"/>
      <c r="C45" s="193" t="s">
        <v>68</v>
      </c>
      <c r="D45" s="21" t="s">
        <v>83</v>
      </c>
      <c r="E45" s="19"/>
      <c r="F45" s="22" t="s">
        <v>76</v>
      </c>
      <c r="G45" s="19"/>
      <c r="H45" s="22" t="s">
        <v>71</v>
      </c>
      <c r="I45" s="57"/>
      <c r="J45" s="62">
        <f t="shared" si="2"/>
        <v>0</v>
      </c>
      <c r="K45" s="60"/>
      <c r="L45" s="61"/>
    </row>
    <row r="46" spans="2:12" ht="22.5" hidden="1" customHeight="1">
      <c r="B46" s="197"/>
      <c r="C46" s="195"/>
      <c r="D46" s="21" t="s">
        <v>69</v>
      </c>
      <c r="E46" s="19"/>
      <c r="F46" s="22" t="s">
        <v>76</v>
      </c>
      <c r="G46" s="19"/>
      <c r="H46" s="22" t="s">
        <v>71</v>
      </c>
      <c r="I46" s="57"/>
      <c r="J46" s="62">
        <f t="shared" si="2"/>
        <v>0</v>
      </c>
      <c r="K46" s="60"/>
      <c r="L46" s="61"/>
    </row>
    <row r="47" spans="2:12" ht="22.5" hidden="1" customHeight="1">
      <c r="B47" s="220" t="s">
        <v>84</v>
      </c>
      <c r="C47" s="221"/>
      <c r="D47" s="221"/>
      <c r="E47" s="37"/>
      <c r="F47" s="37"/>
      <c r="G47" s="37"/>
      <c r="H47" s="37"/>
      <c r="I47" s="74"/>
      <c r="J47" s="75">
        <f>SUM(J33:J46)</f>
        <v>0</v>
      </c>
      <c r="K47" s="38"/>
      <c r="L47" s="65" t="s">
        <v>54</v>
      </c>
    </row>
    <row r="48" spans="2:12" ht="22.5" customHeight="1">
      <c r="B48" s="196" t="s">
        <v>85</v>
      </c>
      <c r="C48" s="190" t="s">
        <v>86</v>
      </c>
      <c r="D48" s="18" t="s">
        <v>75</v>
      </c>
      <c r="E48" s="19"/>
      <c r="F48" s="19" t="s">
        <v>76</v>
      </c>
      <c r="G48" s="19"/>
      <c r="H48" s="19" t="s">
        <v>77</v>
      </c>
      <c r="I48" s="57"/>
      <c r="J48" s="58">
        <f t="shared" ref="J48:J51" si="3">E48*G48*I48</f>
        <v>0</v>
      </c>
      <c r="K48" s="60"/>
      <c r="L48" s="61"/>
    </row>
    <row r="49" spans="2:12" ht="22.5" customHeight="1">
      <c r="B49" s="197"/>
      <c r="C49" s="191"/>
      <c r="D49" s="21" t="s">
        <v>78</v>
      </c>
      <c r="E49" s="19">
        <v>20</v>
      </c>
      <c r="F49" s="19" t="s">
        <v>76</v>
      </c>
      <c r="G49" s="19">
        <v>1</v>
      </c>
      <c r="H49" s="19" t="s">
        <v>77</v>
      </c>
      <c r="I49" s="57">
        <v>300</v>
      </c>
      <c r="J49" s="62">
        <f t="shared" si="3"/>
        <v>6000</v>
      </c>
      <c r="K49" s="167" t="s">
        <v>168</v>
      </c>
      <c r="L49" s="61"/>
    </row>
    <row r="50" spans="2:12" s="2" customFormat="1" ht="22.5" customHeight="1">
      <c r="B50" s="197"/>
      <c r="C50" s="192" t="s">
        <v>87</v>
      </c>
      <c r="D50" s="21" t="s">
        <v>75</v>
      </c>
      <c r="E50" s="22">
        <v>20</v>
      </c>
      <c r="F50" s="22" t="s">
        <v>76</v>
      </c>
      <c r="G50" s="22">
        <v>1</v>
      </c>
      <c r="H50" s="22" t="s">
        <v>77</v>
      </c>
      <c r="I50" s="77">
        <v>300</v>
      </c>
      <c r="J50" s="62">
        <f t="shared" si="3"/>
        <v>6000</v>
      </c>
      <c r="K50" s="76" t="s">
        <v>88</v>
      </c>
      <c r="L50" s="68"/>
    </row>
    <row r="51" spans="2:12" s="2" customFormat="1" ht="22.5" customHeight="1">
      <c r="B51" s="197"/>
      <c r="C51" s="191"/>
      <c r="D51" s="21" t="s">
        <v>78</v>
      </c>
      <c r="E51" s="22"/>
      <c r="F51" s="22" t="s">
        <v>76</v>
      </c>
      <c r="G51" s="22"/>
      <c r="H51" s="22" t="s">
        <v>77</v>
      </c>
      <c r="I51" s="77"/>
      <c r="J51" s="62">
        <f t="shared" si="3"/>
        <v>0</v>
      </c>
      <c r="K51" s="78"/>
      <c r="L51" s="68"/>
    </row>
    <row r="52" spans="2:12" s="2" customFormat="1" ht="22.5" customHeight="1" thickBot="1">
      <c r="B52" s="220" t="s">
        <v>89</v>
      </c>
      <c r="C52" s="221"/>
      <c r="D52" s="222"/>
      <c r="E52" s="38"/>
      <c r="F52" s="38"/>
      <c r="G52" s="38"/>
      <c r="H52" s="38"/>
      <c r="I52" s="38"/>
      <c r="J52" s="75">
        <f>SUM(J48:J51)</f>
        <v>12000</v>
      </c>
      <c r="K52" s="38"/>
      <c r="L52" s="79" t="s">
        <v>51</v>
      </c>
    </row>
    <row r="53" spans="2:12" s="2" customFormat="1" ht="35" customHeight="1" thickTop="1">
      <c r="B53" s="232" t="s">
        <v>186</v>
      </c>
      <c r="C53" s="227" t="s">
        <v>91</v>
      </c>
      <c r="D53" s="39" t="s">
        <v>92</v>
      </c>
      <c r="E53" s="32">
        <v>30</v>
      </c>
      <c r="F53" s="32" t="s">
        <v>93</v>
      </c>
      <c r="G53" s="32">
        <v>2</v>
      </c>
      <c r="H53" s="40" t="s">
        <v>94</v>
      </c>
      <c r="I53" s="142">
        <v>280</v>
      </c>
      <c r="J53" s="90">
        <f t="shared" ref="J53:J62" si="4">E53*G53*I53</f>
        <v>16800</v>
      </c>
      <c r="K53" s="164" t="s">
        <v>164</v>
      </c>
      <c r="L53" s="82"/>
    </row>
    <row r="54" spans="2:12" s="2" customFormat="1" ht="35" customHeight="1">
      <c r="B54" s="233"/>
      <c r="C54" s="227"/>
      <c r="D54" s="39" t="s">
        <v>95</v>
      </c>
      <c r="E54" s="32">
        <v>30</v>
      </c>
      <c r="F54" s="29" t="s">
        <v>93</v>
      </c>
      <c r="G54" s="29">
        <v>2</v>
      </c>
      <c r="H54" s="40" t="s">
        <v>94</v>
      </c>
      <c r="I54" s="69">
        <v>450</v>
      </c>
      <c r="J54" s="80">
        <f t="shared" si="4"/>
        <v>27000</v>
      </c>
      <c r="K54" s="164" t="s">
        <v>164</v>
      </c>
      <c r="L54" s="68"/>
    </row>
    <row r="55" spans="2:12" s="2" customFormat="1" ht="35" customHeight="1">
      <c r="B55" s="233"/>
      <c r="C55" s="227"/>
      <c r="D55" s="39" t="s">
        <v>92</v>
      </c>
      <c r="E55" s="32">
        <v>30</v>
      </c>
      <c r="F55" s="32" t="s">
        <v>93</v>
      </c>
      <c r="G55" s="32">
        <v>2</v>
      </c>
      <c r="H55" s="40" t="s">
        <v>94</v>
      </c>
      <c r="I55" s="142">
        <v>490</v>
      </c>
      <c r="J55" s="90">
        <f t="shared" si="4"/>
        <v>29400</v>
      </c>
      <c r="K55" s="164" t="s">
        <v>165</v>
      </c>
      <c r="L55" s="82"/>
    </row>
    <row r="56" spans="2:12" s="2" customFormat="1" ht="35" customHeight="1">
      <c r="B56" s="233"/>
      <c r="C56" s="227"/>
      <c r="D56" s="39" t="s">
        <v>95</v>
      </c>
      <c r="E56" s="32">
        <v>30</v>
      </c>
      <c r="F56" s="29" t="s">
        <v>93</v>
      </c>
      <c r="G56" s="29">
        <v>2</v>
      </c>
      <c r="H56" s="40" t="s">
        <v>94</v>
      </c>
      <c r="I56" s="69">
        <v>700</v>
      </c>
      <c r="J56" s="80">
        <f t="shared" si="4"/>
        <v>42000</v>
      </c>
      <c r="K56" s="165" t="s">
        <v>165</v>
      </c>
      <c r="L56" s="68"/>
    </row>
    <row r="57" spans="2:12" s="2" customFormat="1" ht="22.5" customHeight="1">
      <c r="B57" s="233"/>
      <c r="C57" s="227"/>
      <c r="D57" s="41"/>
      <c r="E57" s="32"/>
      <c r="F57" s="42" t="s">
        <v>93</v>
      </c>
      <c r="G57" s="29"/>
      <c r="H57" s="40" t="s">
        <v>94</v>
      </c>
      <c r="I57" s="69"/>
      <c r="J57" s="83">
        <f t="shared" si="4"/>
        <v>0</v>
      </c>
      <c r="K57" s="84"/>
      <c r="L57" s="85"/>
    </row>
    <row r="58" spans="2:12" s="2" customFormat="1" ht="22.5" customHeight="1">
      <c r="B58" s="233"/>
      <c r="C58" s="228" t="s">
        <v>96</v>
      </c>
      <c r="D58" s="34" t="s">
        <v>95</v>
      </c>
      <c r="E58" s="32">
        <v>5</v>
      </c>
      <c r="F58" s="29" t="s">
        <v>93</v>
      </c>
      <c r="G58" s="29">
        <v>2</v>
      </c>
      <c r="H58" s="43" t="s">
        <v>97</v>
      </c>
      <c r="I58" s="69">
        <v>650</v>
      </c>
      <c r="J58" s="80">
        <f t="shared" si="4"/>
        <v>6500</v>
      </c>
      <c r="K58" s="86" t="s">
        <v>98</v>
      </c>
      <c r="L58" s="68"/>
    </row>
    <row r="59" spans="2:12" s="2" customFormat="1" ht="22.5" customHeight="1">
      <c r="B59" s="233"/>
      <c r="C59" s="229"/>
      <c r="D59" s="39"/>
      <c r="E59" s="32"/>
      <c r="F59" s="29" t="s">
        <v>93</v>
      </c>
      <c r="G59" s="29"/>
      <c r="H59" s="43" t="s">
        <v>97</v>
      </c>
      <c r="I59" s="69"/>
      <c r="J59" s="80">
        <f t="shared" si="4"/>
        <v>0</v>
      </c>
      <c r="K59" s="87"/>
      <c r="L59" s="68"/>
    </row>
    <row r="60" spans="2:12" s="2" customFormat="1" ht="22.5" customHeight="1">
      <c r="B60" s="233"/>
      <c r="C60" s="230" t="s">
        <v>191</v>
      </c>
      <c r="D60" s="39"/>
      <c r="E60" s="32"/>
      <c r="F60" s="46" t="s">
        <v>93</v>
      </c>
      <c r="G60" s="29"/>
      <c r="H60" s="40" t="s">
        <v>100</v>
      </c>
      <c r="I60" s="69"/>
      <c r="J60" s="90">
        <f t="shared" si="4"/>
        <v>0</v>
      </c>
      <c r="K60" s="162"/>
      <c r="L60" s="72"/>
    </row>
    <row r="61" spans="2:12" s="2" customFormat="1" ht="22.5" customHeight="1">
      <c r="B61" s="233"/>
      <c r="C61" s="231"/>
      <c r="D61" s="34" t="s">
        <v>95</v>
      </c>
      <c r="E61" s="32">
        <v>6</v>
      </c>
      <c r="F61" s="44" t="s">
        <v>93</v>
      </c>
      <c r="G61" s="29">
        <v>2</v>
      </c>
      <c r="H61" s="40" t="s">
        <v>100</v>
      </c>
      <c r="I61" s="69">
        <v>1030</v>
      </c>
      <c r="J61" s="80">
        <f t="shared" si="4"/>
        <v>12360</v>
      </c>
      <c r="K61" s="86" t="s">
        <v>101</v>
      </c>
      <c r="L61" s="89"/>
    </row>
    <row r="62" spans="2:12" s="2" customFormat="1" ht="22.5" customHeight="1">
      <c r="B62" s="234"/>
      <c r="C62" s="45" t="s">
        <v>102</v>
      </c>
      <c r="D62" s="35" t="s">
        <v>103</v>
      </c>
      <c r="E62" s="32"/>
      <c r="F62" s="46" t="s">
        <v>104</v>
      </c>
      <c r="G62" s="29"/>
      <c r="H62" s="46" t="s">
        <v>105</v>
      </c>
      <c r="I62" s="69"/>
      <c r="J62" s="90">
        <f t="shared" si="4"/>
        <v>0</v>
      </c>
      <c r="K62" s="91"/>
      <c r="L62" s="92"/>
    </row>
    <row r="63" spans="2:12" s="2" customFormat="1" ht="22.5" customHeight="1" thickBot="1">
      <c r="B63" s="220" t="s">
        <v>106</v>
      </c>
      <c r="C63" s="221"/>
      <c r="D63" s="221"/>
      <c r="E63" s="37"/>
      <c r="F63" s="37"/>
      <c r="G63" s="37"/>
      <c r="H63" s="37"/>
      <c r="I63" s="74"/>
      <c r="J63" s="93">
        <f>SUM(J53:J62)</f>
        <v>134060</v>
      </c>
      <c r="K63" s="94"/>
      <c r="L63" s="79" t="s">
        <v>51</v>
      </c>
    </row>
    <row r="64" spans="2:12" s="2" customFormat="1" ht="22.5" hidden="1" customHeight="1">
      <c r="B64" s="198" t="s">
        <v>107</v>
      </c>
      <c r="C64" s="35" t="s">
        <v>108</v>
      </c>
      <c r="D64" s="39" t="s">
        <v>103</v>
      </c>
      <c r="E64" s="32"/>
      <c r="F64" s="32" t="s">
        <v>76</v>
      </c>
      <c r="G64" s="32"/>
      <c r="H64" s="40" t="s">
        <v>71</v>
      </c>
      <c r="I64" s="118"/>
      <c r="J64" s="71">
        <f t="shared" ref="J64:J70" si="5">E64*G64*I64</f>
        <v>0</v>
      </c>
      <c r="K64" s="119"/>
      <c r="L64" s="120"/>
    </row>
    <row r="65" spans="2:12" ht="22.5" hidden="1" customHeight="1">
      <c r="B65" s="199"/>
      <c r="C65" s="35" t="s">
        <v>109</v>
      </c>
      <c r="D65" s="34" t="s">
        <v>103</v>
      </c>
      <c r="E65" s="32"/>
      <c r="F65" s="29" t="s">
        <v>76</v>
      </c>
      <c r="G65" s="29"/>
      <c r="H65" s="43" t="s">
        <v>71</v>
      </c>
      <c r="I65" s="121"/>
      <c r="J65" s="70">
        <f>E69*G65*I65</f>
        <v>0</v>
      </c>
      <c r="K65" s="122"/>
      <c r="L65" s="61"/>
    </row>
    <row r="66" spans="2:12" ht="22.5" hidden="1" customHeight="1">
      <c r="B66" s="199"/>
      <c r="C66" s="35" t="s">
        <v>110</v>
      </c>
      <c r="D66" s="95" t="s">
        <v>103</v>
      </c>
      <c r="E66" s="32"/>
      <c r="F66" s="29" t="s">
        <v>76</v>
      </c>
      <c r="G66" s="29"/>
      <c r="H66" s="43" t="s">
        <v>71</v>
      </c>
      <c r="I66" s="121"/>
      <c r="J66" s="70">
        <f t="shared" si="5"/>
        <v>0</v>
      </c>
      <c r="K66" s="123"/>
      <c r="L66" s="61"/>
    </row>
    <row r="67" spans="2:12" ht="22.5" hidden="1" customHeight="1">
      <c r="B67" s="199"/>
      <c r="C67" s="35" t="s">
        <v>111</v>
      </c>
      <c r="D67" s="95"/>
      <c r="E67" s="32"/>
      <c r="F67" s="23" t="s">
        <v>70</v>
      </c>
      <c r="G67" s="29"/>
      <c r="H67" s="43" t="s">
        <v>71</v>
      </c>
      <c r="I67" s="121"/>
      <c r="J67" s="70">
        <f t="shared" si="5"/>
        <v>0</v>
      </c>
      <c r="K67" s="123"/>
      <c r="L67" s="61"/>
    </row>
    <row r="68" spans="2:12" ht="22.5" hidden="1" customHeight="1">
      <c r="B68" s="199"/>
      <c r="C68" s="35" t="s">
        <v>112</v>
      </c>
      <c r="D68" s="35"/>
      <c r="E68" s="32"/>
      <c r="F68" s="23" t="s">
        <v>70</v>
      </c>
      <c r="G68" s="29"/>
      <c r="H68" s="43" t="s">
        <v>71</v>
      </c>
      <c r="I68" s="121"/>
      <c r="J68" s="70">
        <f t="shared" si="5"/>
        <v>0</v>
      </c>
      <c r="K68" s="123"/>
      <c r="L68" s="61"/>
    </row>
    <row r="69" spans="2:12" ht="22.5" hidden="1" customHeight="1">
      <c r="B69" s="199"/>
      <c r="C69" s="35" t="s">
        <v>113</v>
      </c>
      <c r="D69" s="35" t="s">
        <v>103</v>
      </c>
      <c r="E69" s="32"/>
      <c r="F69" s="29" t="s">
        <v>76</v>
      </c>
      <c r="G69" s="29"/>
      <c r="H69" s="43" t="s">
        <v>71</v>
      </c>
      <c r="I69" s="121"/>
      <c r="J69" s="70">
        <f t="shared" si="5"/>
        <v>0</v>
      </c>
      <c r="K69" s="124"/>
      <c r="L69" s="125"/>
    </row>
    <row r="70" spans="2:12" ht="22.5" hidden="1" customHeight="1">
      <c r="B70" s="200"/>
      <c r="C70" s="35" t="s">
        <v>102</v>
      </c>
      <c r="D70" s="35" t="s">
        <v>103</v>
      </c>
      <c r="E70" s="32"/>
      <c r="F70" s="23" t="s">
        <v>70</v>
      </c>
      <c r="G70" s="29"/>
      <c r="H70" s="43" t="s">
        <v>71</v>
      </c>
      <c r="I70" s="121"/>
      <c r="J70" s="70">
        <f t="shared" si="5"/>
        <v>0</v>
      </c>
      <c r="K70" s="124"/>
      <c r="L70" s="125"/>
    </row>
    <row r="71" spans="2:12" ht="22.5" hidden="1" customHeight="1">
      <c r="B71" s="96" t="s">
        <v>114</v>
      </c>
      <c r="C71" s="37"/>
      <c r="D71" s="37"/>
      <c r="E71" s="97"/>
      <c r="F71" s="37"/>
      <c r="G71" s="97"/>
      <c r="H71" s="97"/>
      <c r="I71" s="74"/>
      <c r="J71" s="93">
        <f>SUM(J64:J70)</f>
        <v>0</v>
      </c>
      <c r="K71" s="94"/>
      <c r="L71" s="79" t="s">
        <v>51</v>
      </c>
    </row>
    <row r="72" spans="2:12" ht="22.5" hidden="1" customHeight="1">
      <c r="B72" s="201" t="s">
        <v>115</v>
      </c>
      <c r="C72" s="223" t="s">
        <v>116</v>
      </c>
      <c r="D72" s="224"/>
      <c r="E72" s="32"/>
      <c r="F72" s="19" t="s">
        <v>76</v>
      </c>
      <c r="G72" s="98"/>
      <c r="H72" s="98" t="s">
        <v>117</v>
      </c>
      <c r="I72" s="126"/>
      <c r="J72" s="127">
        <f t="shared" ref="J72:J79" si="6">E72*G72*I72</f>
        <v>0</v>
      </c>
      <c r="K72" s="31"/>
      <c r="L72" s="61"/>
    </row>
    <row r="73" spans="2:12" ht="22.5" hidden="1" customHeight="1">
      <c r="B73" s="202"/>
      <c r="C73" s="225" t="s">
        <v>118</v>
      </c>
      <c r="D73" s="226"/>
      <c r="E73" s="29"/>
      <c r="F73" s="22" t="s">
        <v>76</v>
      </c>
      <c r="G73" s="99"/>
      <c r="H73" s="99" t="s">
        <v>119</v>
      </c>
      <c r="I73" s="128"/>
      <c r="J73" s="129">
        <f t="shared" si="6"/>
        <v>0</v>
      </c>
      <c r="K73" s="26"/>
      <c r="L73" s="61"/>
    </row>
    <row r="74" spans="2:12" ht="22.5" hidden="1" customHeight="1">
      <c r="B74" s="215" t="s">
        <v>120</v>
      </c>
      <c r="C74" s="216"/>
      <c r="D74" s="37"/>
      <c r="E74" s="97"/>
      <c r="F74" s="97"/>
      <c r="G74" s="97"/>
      <c r="H74" s="97"/>
      <c r="I74" s="130"/>
      <c r="J74" s="75">
        <f>SUM(J72:J73)</f>
        <v>0</v>
      </c>
      <c r="K74" s="94"/>
      <c r="L74" s="79" t="s">
        <v>51</v>
      </c>
    </row>
    <row r="75" spans="2:12" s="2" customFormat="1" ht="22.5" customHeight="1" thickTop="1">
      <c r="B75" s="199" t="s">
        <v>121</v>
      </c>
      <c r="C75" s="100" t="s">
        <v>122</v>
      </c>
      <c r="D75" s="39" t="s">
        <v>123</v>
      </c>
      <c r="E75" s="32">
        <v>80</v>
      </c>
      <c r="F75" s="32" t="s">
        <v>76</v>
      </c>
      <c r="G75" s="32">
        <v>1</v>
      </c>
      <c r="H75" s="40" t="s">
        <v>71</v>
      </c>
      <c r="I75" s="118">
        <v>25</v>
      </c>
      <c r="J75" s="71">
        <f t="shared" si="6"/>
        <v>2000</v>
      </c>
      <c r="K75" s="131" t="s">
        <v>124</v>
      </c>
      <c r="L75" s="120"/>
    </row>
    <row r="76" spans="2:12" ht="22.5" customHeight="1">
      <c r="B76" s="199"/>
      <c r="C76" s="101" t="s">
        <v>125</v>
      </c>
      <c r="D76" s="34"/>
      <c r="E76" s="29">
        <v>110</v>
      </c>
      <c r="F76" s="29" t="s">
        <v>76</v>
      </c>
      <c r="G76" s="29">
        <v>3</v>
      </c>
      <c r="H76" s="43" t="s">
        <v>126</v>
      </c>
      <c r="I76" s="121">
        <v>2</v>
      </c>
      <c r="J76" s="70">
        <f t="shared" si="6"/>
        <v>660</v>
      </c>
      <c r="K76" s="132"/>
      <c r="L76" s="61"/>
    </row>
    <row r="77" spans="2:12" ht="22.5" customHeight="1">
      <c r="B77" s="199"/>
      <c r="C77" s="102" t="s">
        <v>83</v>
      </c>
      <c r="D77" s="95"/>
      <c r="E77" s="29"/>
      <c r="F77" s="29" t="s">
        <v>76</v>
      </c>
      <c r="G77" s="29"/>
      <c r="H77" s="43" t="s">
        <v>71</v>
      </c>
      <c r="I77" s="121"/>
      <c r="J77" s="70">
        <f t="shared" si="6"/>
        <v>0</v>
      </c>
      <c r="K77" s="123"/>
      <c r="L77" s="61"/>
    </row>
    <row r="78" spans="2:12" ht="22.5" customHeight="1">
      <c r="B78" s="199"/>
      <c r="C78" s="102" t="s">
        <v>127</v>
      </c>
      <c r="D78" s="95"/>
      <c r="E78" s="29">
        <v>6</v>
      </c>
      <c r="F78" s="20" t="s">
        <v>58</v>
      </c>
      <c r="G78" s="29">
        <v>1</v>
      </c>
      <c r="H78" s="36" t="s">
        <v>71</v>
      </c>
      <c r="I78" s="121">
        <v>60</v>
      </c>
      <c r="J78" s="70">
        <f t="shared" si="6"/>
        <v>360</v>
      </c>
      <c r="K78" s="166" t="s">
        <v>166</v>
      </c>
      <c r="L78" s="61"/>
    </row>
    <row r="79" spans="2:12" ht="22.5" customHeight="1">
      <c r="B79" s="200"/>
      <c r="C79" s="102" t="s">
        <v>128</v>
      </c>
      <c r="D79" s="103" t="s">
        <v>180</v>
      </c>
      <c r="E79" s="29"/>
      <c r="F79" s="23" t="s">
        <v>70</v>
      </c>
      <c r="G79" s="29"/>
      <c r="H79" s="43" t="s">
        <v>71</v>
      </c>
      <c r="I79" s="121"/>
      <c r="J79" s="70">
        <f t="shared" si="6"/>
        <v>0</v>
      </c>
      <c r="K79" s="123"/>
      <c r="L79" s="61"/>
    </row>
    <row r="80" spans="2:12" ht="22.5" customHeight="1">
      <c r="B80" s="104" t="s">
        <v>129</v>
      </c>
      <c r="C80" s="37"/>
      <c r="D80" s="37"/>
      <c r="E80" s="37"/>
      <c r="F80" s="37"/>
      <c r="G80" s="37"/>
      <c r="H80" s="37"/>
      <c r="I80" s="74"/>
      <c r="J80" s="93">
        <f>SUM(J75:J79)</f>
        <v>3020</v>
      </c>
      <c r="K80" s="94"/>
      <c r="L80" s="79" t="s">
        <v>51</v>
      </c>
    </row>
    <row r="81" spans="2:14" ht="102" customHeight="1">
      <c r="B81" s="206" t="s">
        <v>130</v>
      </c>
      <c r="C81" s="207"/>
      <c r="D81" s="208"/>
      <c r="E81" s="105">
        <v>4</v>
      </c>
      <c r="F81" s="106" t="s">
        <v>76</v>
      </c>
      <c r="G81" s="107">
        <v>3</v>
      </c>
      <c r="H81" s="107" t="s">
        <v>59</v>
      </c>
      <c r="I81" s="134">
        <v>400</v>
      </c>
      <c r="J81" s="135">
        <f t="shared" ref="J81:J86" si="7">E81*G81*I81</f>
        <v>4800</v>
      </c>
      <c r="K81" s="136"/>
      <c r="L81" s="137" t="s">
        <v>131</v>
      </c>
    </row>
    <row r="82" spans="2:14" ht="22.5" customHeight="1">
      <c r="B82" s="217" t="s">
        <v>132</v>
      </c>
      <c r="C82" s="218"/>
      <c r="D82" s="219"/>
      <c r="E82" s="108">
        <v>3</v>
      </c>
      <c r="F82" s="109" t="s">
        <v>76</v>
      </c>
      <c r="G82" s="110">
        <v>2</v>
      </c>
      <c r="H82" s="110" t="s">
        <v>59</v>
      </c>
      <c r="I82" s="134">
        <v>300</v>
      </c>
      <c r="J82" s="138">
        <f t="shared" si="7"/>
        <v>1800</v>
      </c>
      <c r="K82" s="139"/>
      <c r="L82" s="140" t="s">
        <v>131</v>
      </c>
    </row>
    <row r="83" spans="2:14" ht="22.5" customHeight="1">
      <c r="B83" s="206" t="s">
        <v>133</v>
      </c>
      <c r="C83" s="207"/>
      <c r="D83" s="208"/>
      <c r="E83" s="105"/>
      <c r="F83" s="105" t="s">
        <v>76</v>
      </c>
      <c r="G83" s="105"/>
      <c r="H83" s="111" t="s">
        <v>71</v>
      </c>
      <c r="I83" s="134"/>
      <c r="J83" s="135">
        <f t="shared" si="7"/>
        <v>0</v>
      </c>
      <c r="K83" s="141"/>
      <c r="L83" s="137" t="s">
        <v>51</v>
      </c>
    </row>
    <row r="84" spans="2:14" ht="22.5" customHeight="1">
      <c r="B84" s="185" t="s">
        <v>176</v>
      </c>
      <c r="C84" s="186"/>
      <c r="D84" s="91" t="s">
        <v>134</v>
      </c>
      <c r="E84" s="32"/>
      <c r="F84" s="19" t="s">
        <v>76</v>
      </c>
      <c r="G84" s="32"/>
      <c r="H84" s="112" t="s">
        <v>135</v>
      </c>
      <c r="I84" s="142"/>
      <c r="J84" s="127">
        <f t="shared" si="7"/>
        <v>0</v>
      </c>
      <c r="K84" s="143" t="s">
        <v>136</v>
      </c>
      <c r="L84" s="59"/>
    </row>
    <row r="85" spans="2:14" ht="22.5" customHeight="1">
      <c r="B85" s="187"/>
      <c r="C85" s="186"/>
      <c r="D85" s="86" t="s">
        <v>137</v>
      </c>
      <c r="E85" s="29">
        <v>2</v>
      </c>
      <c r="F85" s="29" t="s">
        <v>47</v>
      </c>
      <c r="G85" s="29">
        <v>3</v>
      </c>
      <c r="H85" s="43" t="s">
        <v>138</v>
      </c>
      <c r="I85" s="69">
        <v>1000</v>
      </c>
      <c r="J85" s="129">
        <f t="shared" si="7"/>
        <v>6000</v>
      </c>
      <c r="K85" s="143" t="s">
        <v>136</v>
      </c>
      <c r="L85" s="61"/>
    </row>
    <row r="86" spans="2:14" ht="22.5" customHeight="1">
      <c r="B86" s="188"/>
      <c r="C86" s="189"/>
      <c r="D86" s="87" t="s">
        <v>139</v>
      </c>
      <c r="E86" s="29">
        <v>3</v>
      </c>
      <c r="F86" s="22" t="s">
        <v>76</v>
      </c>
      <c r="G86" s="29">
        <v>4</v>
      </c>
      <c r="H86" s="99" t="s">
        <v>59</v>
      </c>
      <c r="I86" s="69">
        <v>400</v>
      </c>
      <c r="J86" s="129">
        <f t="shared" si="7"/>
        <v>4800</v>
      </c>
      <c r="K86" s="143" t="s">
        <v>136</v>
      </c>
      <c r="L86" s="61"/>
    </row>
    <row r="87" spans="2:14" ht="22.5" customHeight="1">
      <c r="B87" s="220" t="s">
        <v>140</v>
      </c>
      <c r="C87" s="221"/>
      <c r="D87" s="113"/>
      <c r="E87" s="114"/>
      <c r="F87" s="114"/>
      <c r="G87" s="114"/>
      <c r="H87" s="114"/>
      <c r="I87" s="144"/>
      <c r="J87" s="75">
        <f>SUM(J84:J86)</f>
        <v>10800</v>
      </c>
      <c r="K87" s="38"/>
      <c r="L87" s="145" t="s">
        <v>51</v>
      </c>
      <c r="N87" s="1">
        <v>320</v>
      </c>
    </row>
    <row r="88" spans="2:14" ht="37.5" customHeight="1">
      <c r="B88" s="203" t="s">
        <v>141</v>
      </c>
      <c r="C88" s="204"/>
      <c r="D88" s="204"/>
      <c r="E88" s="204"/>
      <c r="F88" s="204"/>
      <c r="G88" s="204"/>
      <c r="H88" s="204"/>
      <c r="I88" s="205"/>
      <c r="J88" s="146">
        <f>(J87+J83+J82+J81+J80+J74+J71+J63+J52+J47+J32+J18)*5%</f>
        <v>8324</v>
      </c>
      <c r="K88" s="147" t="s">
        <v>142</v>
      </c>
      <c r="L88" s="137" t="s">
        <v>51</v>
      </c>
      <c r="N88" s="1">
        <v>240</v>
      </c>
    </row>
    <row r="89" spans="2:14" ht="37.5" customHeight="1">
      <c r="B89" s="206" t="s">
        <v>143</v>
      </c>
      <c r="C89" s="207"/>
      <c r="D89" s="207"/>
      <c r="E89" s="207"/>
      <c r="F89" s="207"/>
      <c r="G89" s="207"/>
      <c r="H89" s="208"/>
      <c r="I89" s="148">
        <v>165</v>
      </c>
      <c r="J89" s="135">
        <f>I89*I10</f>
        <v>18150</v>
      </c>
      <c r="K89" s="149" t="s">
        <v>144</v>
      </c>
      <c r="L89" s="137" t="s">
        <v>51</v>
      </c>
      <c r="N89" s="1">
        <v>200</v>
      </c>
    </row>
    <row r="90" spans="2:14" ht="37.5" customHeight="1">
      <c r="B90" s="209" t="s">
        <v>145</v>
      </c>
      <c r="C90" s="210"/>
      <c r="D90" s="115"/>
      <c r="E90" s="115"/>
      <c r="F90" s="115"/>
      <c r="G90" s="115"/>
      <c r="H90" s="115"/>
      <c r="I90" s="150"/>
      <c r="J90" s="151">
        <f>J89+J88+J87+J83+J82+J81+J80+J74+J71+J63+J52+J47+J32+J18</f>
        <v>192954</v>
      </c>
      <c r="K90" s="152"/>
      <c r="L90" s="153"/>
      <c r="N90" s="1">
        <v>165</v>
      </c>
    </row>
    <row r="91" spans="2:14" s="3" customFormat="1" ht="37.5" customHeight="1">
      <c r="B91" s="211" t="s">
        <v>146</v>
      </c>
      <c r="C91" s="212"/>
      <c r="D91" s="116"/>
      <c r="E91" s="116"/>
      <c r="F91" s="116"/>
      <c r="G91" s="116"/>
      <c r="H91" s="116"/>
      <c r="I91" s="116"/>
      <c r="J91" s="154">
        <f>SUMIF(L:L,"旅行社",J:J)</f>
        <v>192954</v>
      </c>
      <c r="K91" s="155" t="s">
        <v>147</v>
      </c>
      <c r="L91" s="156"/>
    </row>
    <row r="92" spans="2:14" ht="37.5" customHeight="1">
      <c r="B92" s="213" t="s">
        <v>148</v>
      </c>
      <c r="C92" s="214"/>
      <c r="D92" s="214"/>
      <c r="E92" s="117"/>
      <c r="F92" s="117"/>
      <c r="G92" s="117"/>
      <c r="H92" s="117"/>
      <c r="I92" s="117"/>
      <c r="J92" s="157">
        <f>SUMIF(L:L,"直付",J:J)</f>
        <v>0</v>
      </c>
      <c r="K92" s="158"/>
      <c r="L92" s="159"/>
    </row>
    <row r="93" spans="2:14">
      <c r="B93" s="174"/>
      <c r="C93" s="174"/>
      <c r="D93" s="174"/>
      <c r="E93" s="174"/>
      <c r="F93" s="174"/>
      <c r="G93" s="174"/>
      <c r="H93" s="174"/>
      <c r="I93" s="174"/>
      <c r="J93" s="174"/>
      <c r="K93" s="174"/>
    </row>
    <row r="94" spans="2:14">
      <c r="B94" s="174"/>
      <c r="C94" s="174"/>
      <c r="D94" s="174"/>
      <c r="E94" s="174"/>
      <c r="F94" s="174"/>
      <c r="G94" s="174"/>
      <c r="H94" s="174"/>
      <c r="I94" s="174"/>
      <c r="J94" s="174"/>
      <c r="K94" s="174"/>
    </row>
    <row r="95" spans="2:14">
      <c r="B95" s="174"/>
      <c r="C95" s="174"/>
      <c r="D95" s="174"/>
      <c r="E95" s="174"/>
      <c r="F95" s="174"/>
      <c r="G95" s="174"/>
      <c r="H95" s="174"/>
      <c r="I95" s="174"/>
      <c r="J95" s="174"/>
      <c r="K95" s="174"/>
    </row>
    <row r="96" spans="2:14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>
      <c r="B97" s="2"/>
      <c r="C97" s="2"/>
      <c r="D97" s="2"/>
      <c r="E97" s="2"/>
      <c r="F97" s="2"/>
      <c r="G97" s="2"/>
      <c r="H97" s="2"/>
      <c r="I97" s="2"/>
      <c r="J97" s="2"/>
      <c r="K97" s="2"/>
    </row>
  </sheetData>
  <mergeCells count="53">
    <mergeCell ref="B4:L4"/>
    <mergeCell ref="C5:D5"/>
    <mergeCell ref="C6:D6"/>
    <mergeCell ref="C7:D7"/>
    <mergeCell ref="C8:D8"/>
    <mergeCell ref="C9:D9"/>
    <mergeCell ref="E10:F10"/>
    <mergeCell ref="B11:J11"/>
    <mergeCell ref="B18:C18"/>
    <mergeCell ref="B32:C32"/>
    <mergeCell ref="B14:B17"/>
    <mergeCell ref="B19:B31"/>
    <mergeCell ref="C14:C15"/>
    <mergeCell ref="C16:C17"/>
    <mergeCell ref="C20:C26"/>
    <mergeCell ref="D12:D13"/>
    <mergeCell ref="B47:D47"/>
    <mergeCell ref="B52:D52"/>
    <mergeCell ref="B63:D63"/>
    <mergeCell ref="C72:D72"/>
    <mergeCell ref="C73:D73"/>
    <mergeCell ref="C48:C49"/>
    <mergeCell ref="C50:C51"/>
    <mergeCell ref="C53:C57"/>
    <mergeCell ref="C58:C59"/>
    <mergeCell ref="C60:C61"/>
    <mergeCell ref="B53:B62"/>
    <mergeCell ref="B89:H89"/>
    <mergeCell ref="B90:C90"/>
    <mergeCell ref="B91:C91"/>
    <mergeCell ref="B92:D92"/>
    <mergeCell ref="B74:C74"/>
    <mergeCell ref="B81:D81"/>
    <mergeCell ref="B82:D82"/>
    <mergeCell ref="B83:D83"/>
    <mergeCell ref="B87:C87"/>
    <mergeCell ref="B75:B79"/>
    <mergeCell ref="B93:K95"/>
    <mergeCell ref="K12:K13"/>
    <mergeCell ref="L12:L13"/>
    <mergeCell ref="B1:L3"/>
    <mergeCell ref="B12:C13"/>
    <mergeCell ref="B84:C86"/>
    <mergeCell ref="C33:C35"/>
    <mergeCell ref="C36:C38"/>
    <mergeCell ref="C39:C41"/>
    <mergeCell ref="C42:C44"/>
    <mergeCell ref="C45:C46"/>
    <mergeCell ref="B33:B46"/>
    <mergeCell ref="B48:B51"/>
    <mergeCell ref="B64:B70"/>
    <mergeCell ref="B72:B73"/>
    <mergeCell ref="B88:I88"/>
  </mergeCells>
  <phoneticPr fontId="28" type="noConversion"/>
  <dataValidations count="7">
    <dataValidation type="list" allowBlank="1" showInputMessage="1" showErrorMessage="1" sqref="C5:D5" xr:uid="{00000000-0002-0000-0100-000000000000}">
      <formula1>$N$4:$N$14</formula1>
    </dataValidation>
    <dataValidation type="list" allowBlank="1" showInputMessage="1" showErrorMessage="1" sqref="L62" xr:uid="{00000000-0002-0000-0100-000001000000}">
      <formula1>$O$16:$O$18</formula1>
    </dataValidation>
    <dataValidation type="list" allowBlank="1" showInputMessage="1" showErrorMessage="1" sqref="L63 L5:L11 L75:L65532 L14:L61" xr:uid="{00000000-0002-0000-0100-000002000000}">
      <formula1>$O$15:$O$17</formula1>
    </dataValidation>
    <dataValidation type="list" allowBlank="1" showInputMessage="1" showErrorMessage="1" sqref="I89" xr:uid="{00000000-0002-0000-0100-000003000000}">
      <formula1>$N$87:$N$90</formula1>
    </dataValidation>
    <dataValidation type="list" allowBlank="1" showInputMessage="1" showErrorMessage="1" sqref="L64:L74" xr:uid="{00000000-0002-0000-0100-000006000000}">
      <formula1>$O$16:$O$23</formula1>
    </dataValidation>
    <dataValidation type="list" allowBlank="1" showInputMessage="1" showErrorMessage="1" sqref="D53:D61" xr:uid="{00000000-0002-0000-0100-000004000000}">
      <formula1>"普通轿车5座 5 Seats,商务车7座 7 Seats,中巴车33座以下 33 Seats,大巴车45座以下 45 Seats"</formula1>
    </dataValidation>
    <dataValidation type="list" allowBlank="1" showInputMessage="1" showErrorMessage="1" sqref="H53:H61" xr:uid="{00000000-0002-0000-0100-000005000000}">
      <formula1>"单程 one way,半日包车 Half day charter,全天包车 Full day charter"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98"/>
  <sheetViews>
    <sheetView topLeftCell="A48" zoomScale="55" zoomScaleNormal="55" workbookViewId="0">
      <selection activeCell="I87" sqref="I87"/>
    </sheetView>
  </sheetViews>
  <sheetFormatPr defaultColWidth="10.265625" defaultRowHeight="13.5"/>
  <cols>
    <col min="1" max="1" width="10.265625" style="1"/>
    <col min="2" max="2" width="32.265625" style="1" customWidth="1"/>
    <col min="3" max="3" width="50.46484375" style="1"/>
    <col min="4" max="4" width="65.265625" style="1"/>
    <col min="5" max="5" width="9.73046875" style="1" customWidth="1"/>
    <col min="6" max="6" width="12.796875" style="1" customWidth="1"/>
    <col min="7" max="7" width="9.1328125" style="1" customWidth="1"/>
    <col min="8" max="8" width="29" style="1" customWidth="1"/>
    <col min="9" max="9" width="19.73046875" style="1" customWidth="1"/>
    <col min="10" max="10" width="22.73046875" style="1" customWidth="1"/>
    <col min="11" max="11" width="52.796875" style="1" customWidth="1"/>
    <col min="12" max="12" width="34.796875" style="1" customWidth="1"/>
    <col min="13" max="13" width="13.1328125" style="1" customWidth="1"/>
    <col min="14" max="14" width="37.1328125" style="1" customWidth="1"/>
    <col min="15" max="15" width="36.3984375" style="1" customWidth="1"/>
    <col min="16" max="19" width="10.265625" style="1" customWidth="1"/>
    <col min="20" max="16384" width="10.265625" style="1"/>
  </cols>
  <sheetData>
    <row r="1" spans="2:15" ht="18.75" customHeight="1">
      <c r="B1" s="179" t="s">
        <v>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5" ht="34.5" customHeight="1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15" ht="19.5" customHeight="1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2:15" ht="62.25" customHeight="1" thickBot="1">
      <c r="B4" s="249" t="s">
        <v>10</v>
      </c>
      <c r="C4" s="250"/>
      <c r="D4" s="250"/>
      <c r="E4" s="250"/>
      <c r="F4" s="250"/>
      <c r="G4" s="250"/>
      <c r="H4" s="250"/>
      <c r="I4" s="250"/>
      <c r="J4" s="250"/>
      <c r="K4" s="250"/>
      <c r="L4" s="251"/>
      <c r="N4" s="1" t="s">
        <v>11</v>
      </c>
    </row>
    <row r="5" spans="2:15" ht="28.5" customHeight="1">
      <c r="B5" s="4" t="s">
        <v>12</v>
      </c>
      <c r="C5" s="252" t="s">
        <v>24</v>
      </c>
      <c r="D5" s="252"/>
      <c r="E5" s="5"/>
      <c r="F5" s="5"/>
      <c r="G5" s="5"/>
      <c r="H5" s="5"/>
      <c r="I5" s="5"/>
      <c r="J5" s="5"/>
      <c r="K5" s="5"/>
      <c r="L5" s="47"/>
      <c r="N5" s="1" t="s">
        <v>13</v>
      </c>
    </row>
    <row r="6" spans="2:15" ht="27.75" customHeight="1">
      <c r="B6" s="6" t="s">
        <v>14</v>
      </c>
      <c r="C6" s="235" t="s">
        <v>181</v>
      </c>
      <c r="D6" s="236"/>
      <c r="E6" s="7"/>
      <c r="F6" s="7"/>
      <c r="G6" s="7"/>
      <c r="H6" s="7"/>
      <c r="I6" s="7"/>
      <c r="J6" s="7"/>
      <c r="K6" s="7"/>
      <c r="L6" s="48"/>
      <c r="N6" s="1" t="s">
        <v>15</v>
      </c>
    </row>
    <row r="7" spans="2:15" ht="27.4">
      <c r="B7" s="8" t="s">
        <v>16</v>
      </c>
      <c r="C7" s="235" t="s">
        <v>17</v>
      </c>
      <c r="D7" s="236"/>
      <c r="E7" s="9"/>
      <c r="F7" s="9"/>
      <c r="G7" s="9"/>
      <c r="H7" s="9"/>
      <c r="I7" s="9"/>
      <c r="J7" s="9"/>
      <c r="K7" s="9"/>
      <c r="L7" s="48"/>
      <c r="N7" s="1" t="s">
        <v>18</v>
      </c>
    </row>
    <row r="8" spans="2:15" ht="27.4">
      <c r="B8" s="8" t="s">
        <v>19</v>
      </c>
      <c r="C8" s="236" t="s">
        <v>20</v>
      </c>
      <c r="D8" s="236"/>
      <c r="E8" s="9"/>
      <c r="F8" s="9"/>
      <c r="G8" s="9"/>
      <c r="H8" s="9"/>
      <c r="I8" s="9"/>
      <c r="J8" s="9"/>
      <c r="K8" s="11"/>
      <c r="L8" s="48"/>
      <c r="N8" s="1" t="s">
        <v>21</v>
      </c>
    </row>
    <row r="9" spans="2:15" ht="29.65">
      <c r="B9" s="8" t="s">
        <v>22</v>
      </c>
      <c r="C9" s="235" t="s">
        <v>23</v>
      </c>
      <c r="D9" s="236"/>
      <c r="E9" s="9"/>
      <c r="F9" s="9"/>
      <c r="G9" s="9"/>
      <c r="H9" s="9"/>
      <c r="I9" s="9"/>
      <c r="J9" s="9"/>
      <c r="K9" s="11"/>
      <c r="L9" s="48"/>
      <c r="N9" s="49" t="s">
        <v>24</v>
      </c>
    </row>
    <row r="10" spans="2:15" ht="28.15">
      <c r="B10" s="8" t="s">
        <v>25</v>
      </c>
      <c r="C10" s="10">
        <v>50</v>
      </c>
      <c r="D10" s="11" t="s">
        <v>26</v>
      </c>
      <c r="E10" s="237">
        <v>10</v>
      </c>
      <c r="F10" s="237"/>
      <c r="G10" s="13" t="s">
        <v>27</v>
      </c>
      <c r="H10" s="11" t="s">
        <v>28</v>
      </c>
      <c r="I10" s="12">
        <f>C10+E10</f>
        <v>60</v>
      </c>
      <c r="J10" s="50" t="s">
        <v>29</v>
      </c>
      <c r="K10" s="51">
        <f>J91/I10</f>
        <v>1679.1</v>
      </c>
      <c r="L10" s="48"/>
      <c r="N10" s="1" t="s">
        <v>30</v>
      </c>
    </row>
    <row r="11" spans="2:15" ht="13.9">
      <c r="B11" s="238"/>
      <c r="C11" s="239"/>
      <c r="D11" s="239"/>
      <c r="E11" s="239"/>
      <c r="F11" s="239"/>
      <c r="G11" s="239"/>
      <c r="H11" s="239"/>
      <c r="I11" s="239"/>
      <c r="J11" s="239"/>
      <c r="K11" s="52"/>
      <c r="L11" s="53"/>
      <c r="N11" s="1" t="s">
        <v>31</v>
      </c>
    </row>
    <row r="12" spans="2:15" ht="13.9">
      <c r="B12" s="181" t="s">
        <v>32</v>
      </c>
      <c r="C12" s="182"/>
      <c r="D12" s="247" t="s">
        <v>33</v>
      </c>
      <c r="E12" s="14" t="s">
        <v>34</v>
      </c>
      <c r="F12" s="15"/>
      <c r="G12" s="15"/>
      <c r="H12" s="16"/>
      <c r="I12" s="54" t="s">
        <v>35</v>
      </c>
      <c r="J12" s="55"/>
      <c r="K12" s="175" t="s">
        <v>36</v>
      </c>
      <c r="L12" s="177" t="s">
        <v>37</v>
      </c>
      <c r="N12" s="1" t="s">
        <v>38</v>
      </c>
    </row>
    <row r="13" spans="2:15" ht="27.75" thickBot="1">
      <c r="B13" s="183"/>
      <c r="C13" s="184"/>
      <c r="D13" s="248"/>
      <c r="E13" s="17" t="s">
        <v>39</v>
      </c>
      <c r="F13" s="17" t="s">
        <v>40</v>
      </c>
      <c r="G13" s="17" t="s">
        <v>39</v>
      </c>
      <c r="H13" s="17" t="s">
        <v>40</v>
      </c>
      <c r="I13" s="56" t="s">
        <v>41</v>
      </c>
      <c r="J13" s="56" t="s">
        <v>42</v>
      </c>
      <c r="K13" s="176"/>
      <c r="L13" s="178"/>
      <c r="N13" s="1" t="s">
        <v>43</v>
      </c>
    </row>
    <row r="14" spans="2:15" ht="22.5" hidden="1" customHeight="1">
      <c r="B14" s="196" t="s">
        <v>44</v>
      </c>
      <c r="C14" s="244" t="s">
        <v>45</v>
      </c>
      <c r="D14" s="18" t="s">
        <v>46</v>
      </c>
      <c r="E14" s="19"/>
      <c r="F14" s="20" t="s">
        <v>47</v>
      </c>
      <c r="G14" s="19"/>
      <c r="H14" s="20" t="s">
        <v>48</v>
      </c>
      <c r="I14" s="57"/>
      <c r="J14" s="58">
        <f t="shared" ref="J14:J17" si="0">E14*G14*I14</f>
        <v>0</v>
      </c>
      <c r="K14" s="31"/>
      <c r="L14" s="59"/>
      <c r="N14" s="1" t="s">
        <v>49</v>
      </c>
    </row>
    <row r="15" spans="2:15" ht="22.5" hidden="1" customHeight="1">
      <c r="B15" s="197"/>
      <c r="C15" s="245"/>
      <c r="D15" s="18" t="s">
        <v>50</v>
      </c>
      <c r="E15" s="19"/>
      <c r="F15" s="20" t="s">
        <v>47</v>
      </c>
      <c r="G15" s="19"/>
      <c r="H15" s="20" t="s">
        <v>48</v>
      </c>
      <c r="I15" s="57"/>
      <c r="J15" s="58">
        <f t="shared" si="0"/>
        <v>0</v>
      </c>
      <c r="K15" s="60"/>
      <c r="L15" s="61"/>
      <c r="O15" s="1" t="s">
        <v>51</v>
      </c>
    </row>
    <row r="16" spans="2:15" ht="22.5" hidden="1" customHeight="1">
      <c r="B16" s="197"/>
      <c r="C16" s="244" t="s">
        <v>52</v>
      </c>
      <c r="D16" s="21" t="s">
        <v>46</v>
      </c>
      <c r="E16" s="19"/>
      <c r="F16" s="20" t="s">
        <v>47</v>
      </c>
      <c r="G16" s="19"/>
      <c r="H16" s="20" t="s">
        <v>48</v>
      </c>
      <c r="I16" s="57"/>
      <c r="J16" s="58">
        <f t="shared" si="0"/>
        <v>0</v>
      </c>
      <c r="K16" s="31"/>
      <c r="L16" s="61"/>
    </row>
    <row r="17" spans="2:12" ht="22.5" hidden="1" customHeight="1">
      <c r="B17" s="240"/>
      <c r="C17" s="245"/>
      <c r="D17" s="18" t="s">
        <v>50</v>
      </c>
      <c r="E17" s="22"/>
      <c r="F17" s="23" t="s">
        <v>47</v>
      </c>
      <c r="G17" s="22"/>
      <c r="H17" s="23" t="s">
        <v>48</v>
      </c>
      <c r="I17" s="57"/>
      <c r="J17" s="62">
        <f t="shared" si="0"/>
        <v>0</v>
      </c>
      <c r="K17" s="26"/>
      <c r="L17" s="61"/>
    </row>
    <row r="18" spans="2:12" ht="22.5" hidden="1" customHeight="1">
      <c r="B18" s="217" t="s">
        <v>53</v>
      </c>
      <c r="C18" s="218"/>
      <c r="D18" s="24"/>
      <c r="E18" s="24"/>
      <c r="F18" s="24"/>
      <c r="G18" s="24"/>
      <c r="H18" s="24"/>
      <c r="I18" s="63"/>
      <c r="J18" s="64">
        <f>SUM(J14:J17)</f>
        <v>0</v>
      </c>
      <c r="K18" s="38"/>
      <c r="L18" s="65" t="s">
        <v>54</v>
      </c>
    </row>
    <row r="19" spans="2:12" s="2" customFormat="1" ht="22.5" hidden="1" customHeight="1">
      <c r="B19" s="241" t="s">
        <v>55</v>
      </c>
      <c r="C19" s="25" t="s">
        <v>56</v>
      </c>
      <c r="D19" s="26" t="s">
        <v>57</v>
      </c>
      <c r="E19" s="27"/>
      <c r="F19" s="27" t="s">
        <v>58</v>
      </c>
      <c r="G19" s="27"/>
      <c r="H19" s="27" t="s">
        <v>59</v>
      </c>
      <c r="I19" s="66"/>
      <c r="J19" s="67">
        <f t="shared" ref="J19:J31" si="1">E19*G19*I19</f>
        <v>0</v>
      </c>
      <c r="K19" s="26"/>
      <c r="L19" s="68"/>
    </row>
    <row r="20" spans="2:12" s="2" customFormat="1" ht="22.5" hidden="1" customHeight="1">
      <c r="B20" s="242"/>
      <c r="C20" s="228" t="s">
        <v>60</v>
      </c>
      <c r="D20" s="28" t="s">
        <v>57</v>
      </c>
      <c r="E20" s="29"/>
      <c r="F20" s="29" t="s">
        <v>58</v>
      </c>
      <c r="G20" s="29"/>
      <c r="H20" s="29" t="s">
        <v>61</v>
      </c>
      <c r="I20" s="69"/>
      <c r="J20" s="70">
        <f t="shared" si="1"/>
        <v>0</v>
      </c>
      <c r="K20" s="26"/>
      <c r="L20" s="68"/>
    </row>
    <row r="21" spans="2:12" s="2" customFormat="1" ht="22.5" hidden="1" customHeight="1">
      <c r="B21" s="242"/>
      <c r="C21" s="229"/>
      <c r="D21" s="28" t="s">
        <v>57</v>
      </c>
      <c r="E21" s="29"/>
      <c r="F21" s="29" t="s">
        <v>58</v>
      </c>
      <c r="G21" s="29"/>
      <c r="H21" s="29" t="s">
        <v>61</v>
      </c>
      <c r="I21" s="69"/>
      <c r="J21" s="70">
        <f t="shared" si="1"/>
        <v>0</v>
      </c>
      <c r="K21" s="26"/>
      <c r="L21" s="68"/>
    </row>
    <row r="22" spans="2:12" s="2" customFormat="1" ht="22.5" hidden="1" customHeight="1">
      <c r="B22" s="242"/>
      <c r="C22" s="229"/>
      <c r="D22" s="28" t="s">
        <v>57</v>
      </c>
      <c r="E22" s="29"/>
      <c r="F22" s="29" t="s">
        <v>58</v>
      </c>
      <c r="G22" s="29"/>
      <c r="H22" s="29" t="s">
        <v>61</v>
      </c>
      <c r="I22" s="69"/>
      <c r="J22" s="70">
        <f t="shared" si="1"/>
        <v>0</v>
      </c>
      <c r="K22" s="26"/>
      <c r="L22" s="68"/>
    </row>
    <row r="23" spans="2:12" s="2" customFormat="1" ht="22.5" hidden="1" customHeight="1">
      <c r="B23" s="242"/>
      <c r="C23" s="229"/>
      <c r="D23" s="28" t="s">
        <v>57</v>
      </c>
      <c r="E23" s="29"/>
      <c r="F23" s="29" t="s">
        <v>58</v>
      </c>
      <c r="G23" s="29"/>
      <c r="H23" s="29" t="s">
        <v>59</v>
      </c>
      <c r="I23" s="69"/>
      <c r="J23" s="70">
        <f t="shared" si="1"/>
        <v>0</v>
      </c>
      <c r="K23" s="26"/>
      <c r="L23" s="68"/>
    </row>
    <row r="24" spans="2:12" s="2" customFormat="1" ht="22.5" hidden="1" customHeight="1">
      <c r="B24" s="242"/>
      <c r="C24" s="229"/>
      <c r="D24" s="28" t="s">
        <v>57</v>
      </c>
      <c r="E24" s="29"/>
      <c r="F24" s="29" t="s">
        <v>58</v>
      </c>
      <c r="G24" s="29"/>
      <c r="H24" s="29" t="s">
        <v>59</v>
      </c>
      <c r="I24" s="69"/>
      <c r="J24" s="70">
        <f t="shared" si="1"/>
        <v>0</v>
      </c>
      <c r="K24" s="26"/>
      <c r="L24" s="68"/>
    </row>
    <row r="25" spans="2:12" s="2" customFormat="1" ht="22.5" hidden="1" customHeight="1">
      <c r="B25" s="242"/>
      <c r="C25" s="229"/>
      <c r="D25" s="28" t="s">
        <v>57</v>
      </c>
      <c r="E25" s="29"/>
      <c r="F25" s="29" t="s">
        <v>58</v>
      </c>
      <c r="G25" s="29"/>
      <c r="H25" s="29" t="s">
        <v>59</v>
      </c>
      <c r="I25" s="69"/>
      <c r="J25" s="70">
        <f t="shared" si="1"/>
        <v>0</v>
      </c>
      <c r="K25" s="26"/>
      <c r="L25" s="68"/>
    </row>
    <row r="26" spans="2:12" s="2" customFormat="1" ht="22.5" hidden="1" customHeight="1">
      <c r="B26" s="242"/>
      <c r="C26" s="246"/>
      <c r="D26" s="28" t="s">
        <v>57</v>
      </c>
      <c r="E26" s="29"/>
      <c r="F26" s="29" t="s">
        <v>58</v>
      </c>
      <c r="G26" s="29"/>
      <c r="H26" s="29" t="s">
        <v>59</v>
      </c>
      <c r="I26" s="69"/>
      <c r="J26" s="70">
        <f t="shared" si="1"/>
        <v>0</v>
      </c>
      <c r="K26" s="26"/>
      <c r="L26" s="68"/>
    </row>
    <row r="27" spans="2:12" s="2" customFormat="1" ht="22.5" hidden="1" customHeight="1">
      <c r="B27" s="242"/>
      <c r="C27" s="30" t="s">
        <v>62</v>
      </c>
      <c r="D27" s="31" t="s">
        <v>57</v>
      </c>
      <c r="E27" s="29"/>
      <c r="F27" s="29" t="s">
        <v>58</v>
      </c>
      <c r="G27" s="29"/>
      <c r="H27" s="32" t="s">
        <v>59</v>
      </c>
      <c r="I27" s="69"/>
      <c r="J27" s="71">
        <f t="shared" si="1"/>
        <v>0</v>
      </c>
      <c r="K27" s="31"/>
      <c r="L27" s="72"/>
    </row>
    <row r="28" spans="2:12" s="2" customFormat="1" ht="22.5" hidden="1" customHeight="1">
      <c r="B28" s="242"/>
      <c r="C28" s="33" t="s">
        <v>63</v>
      </c>
      <c r="D28" s="34" t="s">
        <v>64</v>
      </c>
      <c r="E28" s="29"/>
      <c r="F28" s="29" t="s">
        <v>58</v>
      </c>
      <c r="G28" s="29"/>
      <c r="H28" s="29" t="s">
        <v>59</v>
      </c>
      <c r="I28" s="69"/>
      <c r="J28" s="70">
        <f t="shared" si="1"/>
        <v>0</v>
      </c>
      <c r="K28" s="73"/>
      <c r="L28" s="68"/>
    </row>
    <row r="29" spans="2:12" s="2" customFormat="1" ht="22.5" hidden="1" customHeight="1">
      <c r="B29" s="242"/>
      <c r="C29" s="33" t="s">
        <v>65</v>
      </c>
      <c r="D29" s="34" t="s">
        <v>66</v>
      </c>
      <c r="E29" s="29"/>
      <c r="F29" s="29" t="s">
        <v>58</v>
      </c>
      <c r="G29" s="29"/>
      <c r="H29" s="29" t="s">
        <v>59</v>
      </c>
      <c r="I29" s="69"/>
      <c r="J29" s="70">
        <f t="shared" si="1"/>
        <v>0</v>
      </c>
      <c r="K29" s="73"/>
      <c r="L29" s="68"/>
    </row>
    <row r="30" spans="2:12" s="2" customFormat="1" ht="22.5" hidden="1" customHeight="1">
      <c r="B30" s="242"/>
      <c r="C30" s="33" t="s">
        <v>67</v>
      </c>
      <c r="D30" s="34"/>
      <c r="E30" s="29"/>
      <c r="F30" s="29" t="s">
        <v>58</v>
      </c>
      <c r="G30" s="29"/>
      <c r="H30" s="29" t="s">
        <v>59</v>
      </c>
      <c r="I30" s="69"/>
      <c r="J30" s="70">
        <f t="shared" si="1"/>
        <v>0</v>
      </c>
      <c r="K30" s="26"/>
      <c r="L30" s="68"/>
    </row>
    <row r="31" spans="2:12" s="2" customFormat="1" ht="22.5" hidden="1" customHeight="1">
      <c r="B31" s="243"/>
      <c r="C31" s="33" t="s">
        <v>68</v>
      </c>
      <c r="D31" s="35" t="s">
        <v>69</v>
      </c>
      <c r="E31" s="29"/>
      <c r="F31" s="20" t="s">
        <v>70</v>
      </c>
      <c r="G31" s="29"/>
      <c r="H31" s="36" t="s">
        <v>71</v>
      </c>
      <c r="I31" s="69"/>
      <c r="J31" s="70">
        <f t="shared" si="1"/>
        <v>0</v>
      </c>
      <c r="K31" s="26"/>
      <c r="L31" s="68"/>
    </row>
    <row r="32" spans="2:12" ht="22.5" hidden="1" customHeight="1">
      <c r="B32" s="217" t="s">
        <v>72</v>
      </c>
      <c r="C32" s="218"/>
      <c r="D32" s="24"/>
      <c r="E32" s="24"/>
      <c r="F32" s="24"/>
      <c r="G32" s="24"/>
      <c r="H32" s="24"/>
      <c r="I32" s="63"/>
      <c r="J32" s="64">
        <f>SUM(J19:J31)</f>
        <v>0</v>
      </c>
      <c r="K32" s="38"/>
      <c r="L32" s="65" t="s">
        <v>54</v>
      </c>
    </row>
    <row r="33" spans="2:12" ht="22.5" hidden="1" customHeight="1">
      <c r="B33" s="196" t="s">
        <v>73</v>
      </c>
      <c r="C33" s="190" t="s">
        <v>74</v>
      </c>
      <c r="D33" s="18" t="s">
        <v>75</v>
      </c>
      <c r="E33" s="19"/>
      <c r="F33" s="19" t="s">
        <v>76</v>
      </c>
      <c r="G33" s="19"/>
      <c r="H33" s="19" t="s">
        <v>77</v>
      </c>
      <c r="I33" s="57"/>
      <c r="J33" s="58">
        <f t="shared" ref="J33:J46" si="2">E33*G33*I33</f>
        <v>0</v>
      </c>
      <c r="K33" s="60"/>
      <c r="L33" s="61"/>
    </row>
    <row r="34" spans="2:12" ht="22.5" hidden="1" customHeight="1">
      <c r="B34" s="196"/>
      <c r="C34" s="190"/>
      <c r="D34" s="21" t="s">
        <v>78</v>
      </c>
      <c r="E34" s="19"/>
      <c r="F34" s="19" t="s">
        <v>76</v>
      </c>
      <c r="G34" s="19"/>
      <c r="H34" s="19" t="s">
        <v>77</v>
      </c>
      <c r="I34" s="57"/>
      <c r="J34" s="58">
        <f t="shared" si="2"/>
        <v>0</v>
      </c>
      <c r="K34" s="60"/>
      <c r="L34" s="61"/>
    </row>
    <row r="35" spans="2:12" ht="22.5" hidden="1" customHeight="1">
      <c r="B35" s="197"/>
      <c r="C35" s="191"/>
      <c r="D35" s="21" t="s">
        <v>79</v>
      </c>
      <c r="E35" s="19"/>
      <c r="F35" s="22" t="s">
        <v>76</v>
      </c>
      <c r="G35" s="19"/>
      <c r="H35" s="22" t="s">
        <v>71</v>
      </c>
      <c r="I35" s="57"/>
      <c r="J35" s="58">
        <f t="shared" si="2"/>
        <v>0</v>
      </c>
      <c r="K35" s="60"/>
      <c r="L35" s="61"/>
    </row>
    <row r="36" spans="2:12" ht="22.5" hidden="1" customHeight="1">
      <c r="B36" s="197"/>
      <c r="C36" s="192" t="s">
        <v>80</v>
      </c>
      <c r="D36" s="21" t="s">
        <v>75</v>
      </c>
      <c r="E36" s="19"/>
      <c r="F36" s="19" t="s">
        <v>76</v>
      </c>
      <c r="G36" s="19"/>
      <c r="H36" s="19" t="s">
        <v>77</v>
      </c>
      <c r="I36" s="57"/>
      <c r="J36" s="62">
        <f t="shared" si="2"/>
        <v>0</v>
      </c>
      <c r="K36" s="60"/>
      <c r="L36" s="61"/>
    </row>
    <row r="37" spans="2:12" ht="22.5" hidden="1" customHeight="1">
      <c r="B37" s="197"/>
      <c r="C37" s="190"/>
      <c r="D37" s="21" t="s">
        <v>78</v>
      </c>
      <c r="E37" s="19"/>
      <c r="F37" s="19" t="s">
        <v>76</v>
      </c>
      <c r="G37" s="19"/>
      <c r="H37" s="19" t="s">
        <v>77</v>
      </c>
      <c r="I37" s="57"/>
      <c r="J37" s="62">
        <f t="shared" si="2"/>
        <v>0</v>
      </c>
      <c r="K37" s="60"/>
      <c r="L37" s="61"/>
    </row>
    <row r="38" spans="2:12" ht="22.5" hidden="1" customHeight="1">
      <c r="B38" s="197"/>
      <c r="C38" s="191"/>
      <c r="D38" s="21" t="s">
        <v>79</v>
      </c>
      <c r="E38" s="19"/>
      <c r="F38" s="22" t="s">
        <v>76</v>
      </c>
      <c r="G38" s="19"/>
      <c r="H38" s="22" t="s">
        <v>71</v>
      </c>
      <c r="I38" s="57"/>
      <c r="J38" s="62">
        <f t="shared" si="2"/>
        <v>0</v>
      </c>
      <c r="K38" s="60"/>
      <c r="L38" s="61"/>
    </row>
    <row r="39" spans="2:12" ht="22.5" hidden="1" customHeight="1">
      <c r="B39" s="197"/>
      <c r="C39" s="192" t="s">
        <v>81</v>
      </c>
      <c r="D39" s="21" t="s">
        <v>75</v>
      </c>
      <c r="E39" s="19"/>
      <c r="F39" s="19" t="s">
        <v>76</v>
      </c>
      <c r="G39" s="19"/>
      <c r="H39" s="19" t="s">
        <v>77</v>
      </c>
      <c r="I39" s="57"/>
      <c r="J39" s="62">
        <f t="shared" si="2"/>
        <v>0</v>
      </c>
      <c r="K39" s="60"/>
      <c r="L39" s="61"/>
    </row>
    <row r="40" spans="2:12" ht="22.5" hidden="1" customHeight="1">
      <c r="B40" s="197"/>
      <c r="C40" s="190"/>
      <c r="D40" s="21" t="s">
        <v>78</v>
      </c>
      <c r="E40" s="19"/>
      <c r="F40" s="19" t="s">
        <v>76</v>
      </c>
      <c r="G40" s="19"/>
      <c r="H40" s="19" t="s">
        <v>77</v>
      </c>
      <c r="I40" s="57"/>
      <c r="J40" s="62">
        <f t="shared" si="2"/>
        <v>0</v>
      </c>
      <c r="K40" s="60"/>
      <c r="L40" s="61"/>
    </row>
    <row r="41" spans="2:12" ht="22.5" hidden="1" customHeight="1">
      <c r="B41" s="197"/>
      <c r="C41" s="191"/>
      <c r="D41" s="21" t="s">
        <v>79</v>
      </c>
      <c r="E41" s="19"/>
      <c r="F41" s="22" t="s">
        <v>76</v>
      </c>
      <c r="G41" s="19"/>
      <c r="H41" s="22" t="s">
        <v>71</v>
      </c>
      <c r="I41" s="57"/>
      <c r="J41" s="62">
        <f t="shared" si="2"/>
        <v>0</v>
      </c>
      <c r="K41" s="60"/>
      <c r="L41" s="61"/>
    </row>
    <row r="42" spans="2:12" ht="22.5" hidden="1" customHeight="1">
      <c r="B42" s="197"/>
      <c r="C42" s="193" t="s">
        <v>82</v>
      </c>
      <c r="D42" s="21" t="s">
        <v>75</v>
      </c>
      <c r="E42" s="19"/>
      <c r="F42" s="19" t="s">
        <v>76</v>
      </c>
      <c r="G42" s="19"/>
      <c r="H42" s="19" t="s">
        <v>77</v>
      </c>
      <c r="I42" s="57"/>
      <c r="J42" s="62">
        <f t="shared" si="2"/>
        <v>0</v>
      </c>
      <c r="K42" s="60"/>
      <c r="L42" s="61"/>
    </row>
    <row r="43" spans="2:12" ht="22.5" hidden="1" customHeight="1">
      <c r="B43" s="197"/>
      <c r="C43" s="194"/>
      <c r="D43" s="21" t="s">
        <v>78</v>
      </c>
      <c r="E43" s="19"/>
      <c r="F43" s="19" t="s">
        <v>76</v>
      </c>
      <c r="G43" s="19"/>
      <c r="H43" s="19" t="s">
        <v>77</v>
      </c>
      <c r="I43" s="57"/>
      <c r="J43" s="62">
        <f t="shared" si="2"/>
        <v>0</v>
      </c>
      <c r="K43" s="60"/>
      <c r="L43" s="61"/>
    </row>
    <row r="44" spans="2:12" ht="22.5" hidden="1" customHeight="1">
      <c r="B44" s="197"/>
      <c r="C44" s="194"/>
      <c r="D44" s="21" t="s">
        <v>79</v>
      </c>
      <c r="E44" s="19"/>
      <c r="F44" s="22" t="s">
        <v>76</v>
      </c>
      <c r="G44" s="19"/>
      <c r="H44" s="22" t="s">
        <v>71</v>
      </c>
      <c r="I44" s="57"/>
      <c r="J44" s="62">
        <f t="shared" si="2"/>
        <v>0</v>
      </c>
      <c r="K44" s="60"/>
      <c r="L44" s="61"/>
    </row>
    <row r="45" spans="2:12" ht="22.5" hidden="1" customHeight="1">
      <c r="B45" s="197"/>
      <c r="C45" s="193" t="s">
        <v>68</v>
      </c>
      <c r="D45" s="21" t="s">
        <v>83</v>
      </c>
      <c r="E45" s="19"/>
      <c r="F45" s="22" t="s">
        <v>76</v>
      </c>
      <c r="G45" s="19"/>
      <c r="H45" s="22" t="s">
        <v>71</v>
      </c>
      <c r="I45" s="57"/>
      <c r="J45" s="62">
        <f t="shared" si="2"/>
        <v>0</v>
      </c>
      <c r="K45" s="60"/>
      <c r="L45" s="61"/>
    </row>
    <row r="46" spans="2:12" ht="22.5" hidden="1" customHeight="1">
      <c r="B46" s="197"/>
      <c r="C46" s="195"/>
      <c r="D46" s="21" t="s">
        <v>69</v>
      </c>
      <c r="E46" s="19"/>
      <c r="F46" s="22" t="s">
        <v>76</v>
      </c>
      <c r="G46" s="19"/>
      <c r="H46" s="22" t="s">
        <v>71</v>
      </c>
      <c r="I46" s="57"/>
      <c r="J46" s="62">
        <f t="shared" si="2"/>
        <v>0</v>
      </c>
      <c r="K46" s="60"/>
      <c r="L46" s="61"/>
    </row>
    <row r="47" spans="2:12" ht="22.5" hidden="1" customHeight="1">
      <c r="B47" s="220" t="s">
        <v>84</v>
      </c>
      <c r="C47" s="221"/>
      <c r="D47" s="221"/>
      <c r="E47" s="37"/>
      <c r="F47" s="37"/>
      <c r="G47" s="37"/>
      <c r="H47" s="37"/>
      <c r="I47" s="74"/>
      <c r="J47" s="75">
        <f>SUM(J33:J46)</f>
        <v>0</v>
      </c>
      <c r="K47" s="38"/>
      <c r="L47" s="65" t="s">
        <v>54</v>
      </c>
    </row>
    <row r="48" spans="2:12" ht="22.5" customHeight="1">
      <c r="B48" s="196" t="s">
        <v>85</v>
      </c>
      <c r="C48" s="190" t="s">
        <v>86</v>
      </c>
      <c r="D48" s="18" t="s">
        <v>75</v>
      </c>
      <c r="E48" s="19"/>
      <c r="F48" s="19" t="s">
        <v>76</v>
      </c>
      <c r="G48" s="19"/>
      <c r="H48" s="19" t="s">
        <v>77</v>
      </c>
      <c r="I48" s="57"/>
      <c r="J48" s="58">
        <f t="shared" ref="J48:J51" si="3">E48*G48*I48</f>
        <v>0</v>
      </c>
      <c r="K48" s="60"/>
      <c r="L48" s="61"/>
    </row>
    <row r="49" spans="2:12" ht="22.5" customHeight="1">
      <c r="B49" s="197"/>
      <c r="C49" s="191"/>
      <c r="D49" s="160" t="s">
        <v>149</v>
      </c>
      <c r="E49" s="19">
        <v>20</v>
      </c>
      <c r="F49" s="19" t="s">
        <v>76</v>
      </c>
      <c r="G49" s="19">
        <v>1</v>
      </c>
      <c r="H49" s="19" t="s">
        <v>77</v>
      </c>
      <c r="I49" s="57">
        <v>300</v>
      </c>
      <c r="J49" s="62">
        <f t="shared" si="3"/>
        <v>6000</v>
      </c>
      <c r="K49" s="167" t="s">
        <v>167</v>
      </c>
      <c r="L49" s="61"/>
    </row>
    <row r="50" spans="2:12" s="2" customFormat="1" ht="22.5" customHeight="1">
      <c r="B50" s="197"/>
      <c r="C50" s="192" t="s">
        <v>87</v>
      </c>
      <c r="D50" s="21" t="s">
        <v>75</v>
      </c>
      <c r="E50" s="22">
        <v>20</v>
      </c>
      <c r="F50" s="22" t="s">
        <v>76</v>
      </c>
      <c r="G50" s="22">
        <v>1</v>
      </c>
      <c r="H50" s="22" t="s">
        <v>77</v>
      </c>
      <c r="I50" s="77">
        <v>300</v>
      </c>
      <c r="J50" s="62">
        <f t="shared" si="3"/>
        <v>6000</v>
      </c>
      <c r="K50" s="76" t="s">
        <v>150</v>
      </c>
      <c r="L50" s="68"/>
    </row>
    <row r="51" spans="2:12" s="2" customFormat="1" ht="22.5" customHeight="1">
      <c r="B51" s="197"/>
      <c r="C51" s="191"/>
      <c r="D51" s="21" t="s">
        <v>78</v>
      </c>
      <c r="E51" s="22"/>
      <c r="F51" s="22" t="s">
        <v>76</v>
      </c>
      <c r="G51" s="22"/>
      <c r="H51" s="22" t="s">
        <v>77</v>
      </c>
      <c r="I51" s="77"/>
      <c r="J51" s="62">
        <f t="shared" si="3"/>
        <v>0</v>
      </c>
      <c r="K51" s="78"/>
      <c r="L51" s="68"/>
    </row>
    <row r="52" spans="2:12" s="2" customFormat="1" ht="22.5" customHeight="1" thickBot="1">
      <c r="B52" s="220" t="s">
        <v>89</v>
      </c>
      <c r="C52" s="221"/>
      <c r="D52" s="222"/>
      <c r="E52" s="38"/>
      <c r="F52" s="38"/>
      <c r="G52" s="38"/>
      <c r="H52" s="38"/>
      <c r="I52" s="38"/>
      <c r="J52" s="75">
        <f>SUM(J48:J51)</f>
        <v>12000</v>
      </c>
      <c r="K52" s="38"/>
      <c r="L52" s="79" t="s">
        <v>51</v>
      </c>
    </row>
    <row r="53" spans="2:12" s="2" customFormat="1" ht="35" customHeight="1" thickTop="1">
      <c r="B53" s="232" t="s">
        <v>188</v>
      </c>
      <c r="C53" s="227"/>
      <c r="D53" s="39" t="s">
        <v>92</v>
      </c>
      <c r="E53" s="32">
        <v>15</v>
      </c>
      <c r="F53" s="29" t="s">
        <v>93</v>
      </c>
      <c r="G53" s="32">
        <v>2</v>
      </c>
      <c r="H53" s="40" t="s">
        <v>94</v>
      </c>
      <c r="I53" s="69">
        <v>320</v>
      </c>
      <c r="J53" s="80">
        <f t="shared" ref="J53:J63" si="4">E53*G53*I53</f>
        <v>9600</v>
      </c>
      <c r="K53" s="165" t="s">
        <v>169</v>
      </c>
      <c r="L53" s="68"/>
    </row>
    <row r="54" spans="2:12" s="2" customFormat="1" ht="35" customHeight="1">
      <c r="B54" s="233"/>
      <c r="C54" s="227"/>
      <c r="D54" s="39" t="s">
        <v>95</v>
      </c>
      <c r="E54" s="32">
        <v>10</v>
      </c>
      <c r="F54" s="29" t="s">
        <v>93</v>
      </c>
      <c r="G54" s="29">
        <v>2</v>
      </c>
      <c r="H54" s="40" t="s">
        <v>94</v>
      </c>
      <c r="I54" s="69">
        <v>400</v>
      </c>
      <c r="J54" s="80">
        <f t="shared" si="4"/>
        <v>8000</v>
      </c>
      <c r="K54" s="81" t="s">
        <v>151</v>
      </c>
      <c r="L54" s="68"/>
    </row>
    <row r="55" spans="2:12" s="2" customFormat="1" ht="35" customHeight="1">
      <c r="B55" s="233"/>
      <c r="C55" s="227"/>
      <c r="D55" s="39" t="s">
        <v>92</v>
      </c>
      <c r="E55" s="32">
        <v>15</v>
      </c>
      <c r="F55" s="29" t="s">
        <v>93</v>
      </c>
      <c r="G55" s="32">
        <v>2</v>
      </c>
      <c r="H55" s="40" t="s">
        <v>94</v>
      </c>
      <c r="I55" s="69">
        <v>420</v>
      </c>
      <c r="J55" s="80">
        <f t="shared" si="4"/>
        <v>12600</v>
      </c>
      <c r="K55" s="165" t="s">
        <v>170</v>
      </c>
      <c r="L55" s="68"/>
    </row>
    <row r="56" spans="2:12" s="2" customFormat="1" ht="35" customHeight="1">
      <c r="B56" s="233"/>
      <c r="C56" s="227"/>
      <c r="D56" s="39" t="s">
        <v>95</v>
      </c>
      <c r="E56" s="32">
        <v>15</v>
      </c>
      <c r="F56" s="29" t="s">
        <v>93</v>
      </c>
      <c r="G56" s="29">
        <v>2</v>
      </c>
      <c r="H56" s="40" t="s">
        <v>94</v>
      </c>
      <c r="I56" s="69">
        <v>500</v>
      </c>
      <c r="J56" s="80">
        <f t="shared" si="4"/>
        <v>15000</v>
      </c>
      <c r="K56" s="165" t="s">
        <v>170</v>
      </c>
      <c r="L56" s="68"/>
    </row>
    <row r="57" spans="2:12" s="2" customFormat="1" ht="22.5" customHeight="1">
      <c r="B57" s="233"/>
      <c r="C57" s="227"/>
      <c r="D57" s="161"/>
      <c r="E57" s="32"/>
      <c r="F57" s="42" t="s">
        <v>93</v>
      </c>
      <c r="G57" s="29"/>
      <c r="H57" s="40" t="s">
        <v>94</v>
      </c>
      <c r="I57" s="69"/>
      <c r="J57" s="83">
        <f t="shared" si="4"/>
        <v>0</v>
      </c>
      <c r="K57" s="84"/>
      <c r="L57" s="85"/>
    </row>
    <row r="58" spans="2:12" s="2" customFormat="1" ht="22.5" customHeight="1">
      <c r="B58" s="233"/>
      <c r="C58" s="228" t="s">
        <v>96</v>
      </c>
      <c r="D58" s="39" t="s">
        <v>95</v>
      </c>
      <c r="E58" s="32">
        <v>5</v>
      </c>
      <c r="F58" s="29" t="s">
        <v>93</v>
      </c>
      <c r="G58" s="29">
        <v>2</v>
      </c>
      <c r="H58" s="43" t="s">
        <v>97</v>
      </c>
      <c r="I58" s="69">
        <v>650</v>
      </c>
      <c r="J58" s="80">
        <f t="shared" si="4"/>
        <v>6500</v>
      </c>
      <c r="K58" s="86" t="s">
        <v>152</v>
      </c>
      <c r="L58" s="68"/>
    </row>
    <row r="59" spans="2:12" s="2" customFormat="1" ht="22.5" customHeight="1">
      <c r="B59" s="233"/>
      <c r="C59" s="229"/>
      <c r="D59" s="39" t="s">
        <v>193</v>
      </c>
      <c r="E59" s="32">
        <v>1</v>
      </c>
      <c r="F59" s="29" t="s">
        <v>93</v>
      </c>
      <c r="G59" s="29">
        <v>1</v>
      </c>
      <c r="H59" s="43" t="s">
        <v>97</v>
      </c>
      <c r="I59" s="69">
        <v>1300</v>
      </c>
      <c r="J59" s="80">
        <f t="shared" si="4"/>
        <v>1300</v>
      </c>
      <c r="K59" s="87"/>
      <c r="L59" s="68"/>
    </row>
    <row r="60" spans="2:12" s="2" customFormat="1" ht="22.5" customHeight="1">
      <c r="B60" s="233"/>
      <c r="C60" s="246"/>
      <c r="D60" s="34"/>
      <c r="E60" s="32"/>
      <c r="F60" s="29" t="s">
        <v>93</v>
      </c>
      <c r="G60" s="29"/>
      <c r="H60" s="43" t="s">
        <v>97</v>
      </c>
      <c r="I60" s="69"/>
      <c r="J60" s="80">
        <f t="shared" si="4"/>
        <v>0</v>
      </c>
      <c r="K60" s="87"/>
      <c r="L60" s="88"/>
    </row>
    <row r="61" spans="2:12" s="2" customFormat="1" ht="22.5" customHeight="1">
      <c r="B61" s="233"/>
      <c r="C61" s="231" t="s">
        <v>192</v>
      </c>
      <c r="D61" s="34" t="s">
        <v>92</v>
      </c>
      <c r="E61" s="32"/>
      <c r="F61" s="44" t="s">
        <v>93</v>
      </c>
      <c r="G61" s="29"/>
      <c r="H61" s="40" t="s">
        <v>100</v>
      </c>
      <c r="I61" s="69"/>
      <c r="J61" s="80">
        <f t="shared" si="4"/>
        <v>0</v>
      </c>
      <c r="K61" s="86"/>
      <c r="L61" s="89"/>
    </row>
    <row r="62" spans="2:12" s="2" customFormat="1" ht="22.5" customHeight="1">
      <c r="B62" s="233"/>
      <c r="C62" s="231"/>
      <c r="D62" s="34" t="s">
        <v>95</v>
      </c>
      <c r="E62" s="32">
        <v>3</v>
      </c>
      <c r="F62" s="44" t="s">
        <v>93</v>
      </c>
      <c r="G62" s="29">
        <v>2</v>
      </c>
      <c r="H62" s="40" t="s">
        <v>100</v>
      </c>
      <c r="I62" s="69">
        <v>1050</v>
      </c>
      <c r="J62" s="80">
        <f t="shared" si="4"/>
        <v>6300</v>
      </c>
      <c r="K62" s="86" t="s">
        <v>153</v>
      </c>
      <c r="L62" s="89"/>
    </row>
    <row r="63" spans="2:12" s="2" customFormat="1" ht="22.5" customHeight="1">
      <c r="B63" s="234"/>
      <c r="C63" s="45" t="s">
        <v>102</v>
      </c>
      <c r="D63" s="35" t="s">
        <v>103</v>
      </c>
      <c r="E63" s="32"/>
      <c r="F63" s="46" t="s">
        <v>104</v>
      </c>
      <c r="G63" s="29"/>
      <c r="H63" s="46" t="s">
        <v>105</v>
      </c>
      <c r="I63" s="69"/>
      <c r="J63" s="90">
        <f t="shared" si="4"/>
        <v>0</v>
      </c>
      <c r="K63" s="91"/>
      <c r="L63" s="92"/>
    </row>
    <row r="64" spans="2:12" s="2" customFormat="1" ht="22.5" customHeight="1" thickBot="1">
      <c r="B64" s="220" t="s">
        <v>106</v>
      </c>
      <c r="C64" s="221"/>
      <c r="D64" s="221"/>
      <c r="E64" s="37"/>
      <c r="F64" s="37"/>
      <c r="G64" s="37"/>
      <c r="H64" s="37"/>
      <c r="I64" s="74"/>
      <c r="J64" s="93">
        <f>SUM(J53:J63)</f>
        <v>59300</v>
      </c>
      <c r="K64" s="94"/>
      <c r="L64" s="79" t="s">
        <v>51</v>
      </c>
    </row>
    <row r="65" spans="2:12" s="2" customFormat="1" ht="22.5" hidden="1" customHeight="1">
      <c r="B65" s="198" t="s">
        <v>107</v>
      </c>
      <c r="C65" s="35" t="s">
        <v>108</v>
      </c>
      <c r="D65" s="39" t="s">
        <v>103</v>
      </c>
      <c r="E65" s="32"/>
      <c r="F65" s="32" t="s">
        <v>76</v>
      </c>
      <c r="G65" s="32"/>
      <c r="H65" s="40" t="s">
        <v>71</v>
      </c>
      <c r="I65" s="118"/>
      <c r="J65" s="71">
        <f t="shared" ref="J65:J71" si="5">E65*G65*I65</f>
        <v>0</v>
      </c>
      <c r="K65" s="119"/>
      <c r="L65" s="120"/>
    </row>
    <row r="66" spans="2:12" ht="22.5" hidden="1" customHeight="1">
      <c r="B66" s="199"/>
      <c r="C66" s="35" t="s">
        <v>109</v>
      </c>
      <c r="D66" s="34" t="s">
        <v>103</v>
      </c>
      <c r="E66" s="32"/>
      <c r="F66" s="29" t="s">
        <v>76</v>
      </c>
      <c r="G66" s="29"/>
      <c r="H66" s="43" t="s">
        <v>71</v>
      </c>
      <c r="I66" s="121"/>
      <c r="J66" s="70">
        <f>E70*G66*I66</f>
        <v>0</v>
      </c>
      <c r="K66" s="122"/>
      <c r="L66" s="61"/>
    </row>
    <row r="67" spans="2:12" ht="22.5" hidden="1" customHeight="1">
      <c r="B67" s="199"/>
      <c r="C67" s="35" t="s">
        <v>110</v>
      </c>
      <c r="D67" s="95" t="s">
        <v>103</v>
      </c>
      <c r="E67" s="32"/>
      <c r="F67" s="29" t="s">
        <v>76</v>
      </c>
      <c r="G67" s="29"/>
      <c r="H67" s="43" t="s">
        <v>71</v>
      </c>
      <c r="I67" s="121"/>
      <c r="J67" s="70">
        <f t="shared" si="5"/>
        <v>0</v>
      </c>
      <c r="K67" s="123"/>
      <c r="L67" s="61"/>
    </row>
    <row r="68" spans="2:12" ht="22.5" hidden="1" customHeight="1">
      <c r="B68" s="199"/>
      <c r="C68" s="35" t="s">
        <v>111</v>
      </c>
      <c r="D68" s="95"/>
      <c r="E68" s="32"/>
      <c r="F68" s="23" t="s">
        <v>70</v>
      </c>
      <c r="G68" s="29"/>
      <c r="H68" s="43" t="s">
        <v>71</v>
      </c>
      <c r="I68" s="121"/>
      <c r="J68" s="70">
        <f t="shared" si="5"/>
        <v>0</v>
      </c>
      <c r="K68" s="123"/>
      <c r="L68" s="61"/>
    </row>
    <row r="69" spans="2:12" ht="22.5" hidden="1" customHeight="1">
      <c r="B69" s="199"/>
      <c r="C69" s="35" t="s">
        <v>112</v>
      </c>
      <c r="D69" s="35"/>
      <c r="E69" s="32"/>
      <c r="F69" s="23" t="s">
        <v>70</v>
      </c>
      <c r="G69" s="29"/>
      <c r="H69" s="43" t="s">
        <v>71</v>
      </c>
      <c r="I69" s="121"/>
      <c r="J69" s="70">
        <f t="shared" si="5"/>
        <v>0</v>
      </c>
      <c r="K69" s="123"/>
      <c r="L69" s="61"/>
    </row>
    <row r="70" spans="2:12" ht="22.5" hidden="1" customHeight="1">
      <c r="B70" s="199"/>
      <c r="C70" s="35" t="s">
        <v>113</v>
      </c>
      <c r="D70" s="35" t="s">
        <v>103</v>
      </c>
      <c r="E70" s="32"/>
      <c r="F70" s="29" t="s">
        <v>76</v>
      </c>
      <c r="G70" s="29"/>
      <c r="H70" s="43" t="s">
        <v>71</v>
      </c>
      <c r="I70" s="121"/>
      <c r="J70" s="70">
        <f t="shared" si="5"/>
        <v>0</v>
      </c>
      <c r="K70" s="124"/>
      <c r="L70" s="125"/>
    </row>
    <row r="71" spans="2:12" ht="22.5" hidden="1" customHeight="1">
      <c r="B71" s="200"/>
      <c r="C71" s="35" t="s">
        <v>102</v>
      </c>
      <c r="D71" s="35" t="s">
        <v>103</v>
      </c>
      <c r="E71" s="32"/>
      <c r="F71" s="23" t="s">
        <v>70</v>
      </c>
      <c r="G71" s="29"/>
      <c r="H71" s="43" t="s">
        <v>71</v>
      </c>
      <c r="I71" s="121"/>
      <c r="J71" s="70">
        <f t="shared" si="5"/>
        <v>0</v>
      </c>
      <c r="K71" s="124"/>
      <c r="L71" s="125"/>
    </row>
    <row r="72" spans="2:12" ht="22.5" hidden="1" customHeight="1">
      <c r="B72" s="96" t="s">
        <v>114</v>
      </c>
      <c r="C72" s="37"/>
      <c r="D72" s="37"/>
      <c r="E72" s="97"/>
      <c r="F72" s="37"/>
      <c r="G72" s="97"/>
      <c r="H72" s="97"/>
      <c r="I72" s="74"/>
      <c r="J72" s="93">
        <f>SUM(J65:J71)</f>
        <v>0</v>
      </c>
      <c r="K72" s="94"/>
      <c r="L72" s="79" t="s">
        <v>51</v>
      </c>
    </row>
    <row r="73" spans="2:12" ht="22.5" hidden="1" customHeight="1">
      <c r="B73" s="201" t="s">
        <v>115</v>
      </c>
      <c r="C73" s="223" t="s">
        <v>116</v>
      </c>
      <c r="D73" s="224"/>
      <c r="E73" s="32"/>
      <c r="F73" s="19" t="s">
        <v>76</v>
      </c>
      <c r="G73" s="98"/>
      <c r="H73" s="98" t="s">
        <v>117</v>
      </c>
      <c r="I73" s="126"/>
      <c r="J73" s="127">
        <f t="shared" ref="J73:J80" si="6">E73*G73*I73</f>
        <v>0</v>
      </c>
      <c r="K73" s="31"/>
      <c r="L73" s="61"/>
    </row>
    <row r="74" spans="2:12" ht="22.5" hidden="1" customHeight="1">
      <c r="B74" s="202"/>
      <c r="C74" s="225" t="s">
        <v>118</v>
      </c>
      <c r="D74" s="226"/>
      <c r="E74" s="29"/>
      <c r="F74" s="22" t="s">
        <v>76</v>
      </c>
      <c r="G74" s="99"/>
      <c r="H74" s="99" t="s">
        <v>119</v>
      </c>
      <c r="I74" s="128"/>
      <c r="J74" s="129">
        <f t="shared" si="6"/>
        <v>0</v>
      </c>
      <c r="K74" s="26"/>
      <c r="L74" s="61"/>
    </row>
    <row r="75" spans="2:12" ht="22.5" hidden="1" customHeight="1">
      <c r="B75" s="215" t="s">
        <v>120</v>
      </c>
      <c r="C75" s="216"/>
      <c r="D75" s="37"/>
      <c r="E75" s="97"/>
      <c r="F75" s="97"/>
      <c r="G75" s="97"/>
      <c r="H75" s="97"/>
      <c r="I75" s="130"/>
      <c r="J75" s="75">
        <f>SUM(J73:J74)</f>
        <v>0</v>
      </c>
      <c r="K75" s="94"/>
      <c r="L75" s="79" t="s">
        <v>51</v>
      </c>
    </row>
    <row r="76" spans="2:12" s="2" customFormat="1" ht="22.5" customHeight="1" thickTop="1">
      <c r="B76" s="199" t="s">
        <v>121</v>
      </c>
      <c r="C76" s="100" t="s">
        <v>122</v>
      </c>
      <c r="D76" s="39" t="s">
        <v>123</v>
      </c>
      <c r="E76" s="32">
        <v>50</v>
      </c>
      <c r="F76" s="32" t="s">
        <v>76</v>
      </c>
      <c r="G76" s="32">
        <v>1</v>
      </c>
      <c r="H76" s="40" t="s">
        <v>71</v>
      </c>
      <c r="I76" s="118">
        <v>25</v>
      </c>
      <c r="J76" s="71">
        <f t="shared" si="6"/>
        <v>1250</v>
      </c>
      <c r="K76" s="131" t="s">
        <v>124</v>
      </c>
      <c r="L76" s="120"/>
    </row>
    <row r="77" spans="2:12" ht="22.5" customHeight="1">
      <c r="B77" s="199"/>
      <c r="C77" s="101" t="s">
        <v>125</v>
      </c>
      <c r="D77" s="34"/>
      <c r="E77" s="29">
        <v>60</v>
      </c>
      <c r="F77" s="29" t="s">
        <v>76</v>
      </c>
      <c r="G77" s="29">
        <v>3</v>
      </c>
      <c r="H77" s="43" t="s">
        <v>126</v>
      </c>
      <c r="I77" s="121">
        <v>2</v>
      </c>
      <c r="J77" s="70">
        <f t="shared" si="6"/>
        <v>360</v>
      </c>
      <c r="K77" s="132"/>
      <c r="L77" s="61"/>
    </row>
    <row r="78" spans="2:12" ht="22.5" customHeight="1">
      <c r="B78" s="199"/>
      <c r="C78" s="102" t="s">
        <v>83</v>
      </c>
      <c r="D78" s="95"/>
      <c r="E78" s="29"/>
      <c r="F78" s="29" t="s">
        <v>76</v>
      </c>
      <c r="G78" s="29"/>
      <c r="H78" s="43" t="s">
        <v>71</v>
      </c>
      <c r="I78" s="121"/>
      <c r="J78" s="70">
        <f t="shared" si="6"/>
        <v>0</v>
      </c>
      <c r="K78" s="123"/>
      <c r="L78" s="61"/>
    </row>
    <row r="79" spans="2:12" ht="22.5" customHeight="1">
      <c r="B79" s="199"/>
      <c r="C79" s="102" t="s">
        <v>127</v>
      </c>
      <c r="D79" s="95"/>
      <c r="E79" s="29">
        <v>6</v>
      </c>
      <c r="F79" s="20" t="s">
        <v>58</v>
      </c>
      <c r="G79" s="29">
        <v>1</v>
      </c>
      <c r="H79" s="36" t="s">
        <v>71</v>
      </c>
      <c r="I79" s="121">
        <v>60</v>
      </c>
      <c r="J79" s="70">
        <f t="shared" si="6"/>
        <v>360</v>
      </c>
      <c r="K79" s="133"/>
      <c r="L79" s="61"/>
    </row>
    <row r="80" spans="2:12" ht="22.5" customHeight="1">
      <c r="B80" s="200"/>
      <c r="C80" s="102" t="s">
        <v>128</v>
      </c>
      <c r="D80" s="103" t="s">
        <v>179</v>
      </c>
      <c r="E80" s="29"/>
      <c r="F80" s="23" t="s">
        <v>70</v>
      </c>
      <c r="G80" s="29"/>
      <c r="H80" s="43" t="s">
        <v>71</v>
      </c>
      <c r="I80" s="121"/>
      <c r="J80" s="70">
        <f t="shared" si="6"/>
        <v>0</v>
      </c>
      <c r="K80" s="123"/>
      <c r="L80" s="61"/>
    </row>
    <row r="81" spans="2:14" ht="22.5" customHeight="1">
      <c r="B81" s="104" t="s">
        <v>129</v>
      </c>
      <c r="C81" s="37"/>
      <c r="D81" s="37"/>
      <c r="E81" s="37"/>
      <c r="F81" s="37"/>
      <c r="G81" s="37"/>
      <c r="H81" s="37"/>
      <c r="I81" s="74"/>
      <c r="J81" s="93">
        <f>SUM(J76:J80)</f>
        <v>1970</v>
      </c>
      <c r="K81" s="94"/>
      <c r="L81" s="79" t="s">
        <v>51</v>
      </c>
    </row>
    <row r="82" spans="2:14" ht="102" customHeight="1">
      <c r="B82" s="206" t="s">
        <v>130</v>
      </c>
      <c r="C82" s="207"/>
      <c r="D82" s="208"/>
      <c r="E82" s="105">
        <v>3</v>
      </c>
      <c r="F82" s="106" t="s">
        <v>76</v>
      </c>
      <c r="G82" s="107">
        <v>3</v>
      </c>
      <c r="H82" s="107" t="s">
        <v>59</v>
      </c>
      <c r="I82" s="134">
        <v>450</v>
      </c>
      <c r="J82" s="135">
        <f t="shared" ref="J82:J87" si="7">E82*G82*I82</f>
        <v>4050</v>
      </c>
      <c r="K82" s="136"/>
      <c r="L82" s="137" t="s">
        <v>131</v>
      </c>
    </row>
    <row r="83" spans="2:14" ht="22.5" customHeight="1">
      <c r="B83" s="217" t="s">
        <v>132</v>
      </c>
      <c r="C83" s="218"/>
      <c r="D83" s="219"/>
      <c r="E83" s="108">
        <v>2</v>
      </c>
      <c r="F83" s="109" t="s">
        <v>76</v>
      </c>
      <c r="G83" s="110">
        <v>1</v>
      </c>
      <c r="H83" s="110" t="s">
        <v>59</v>
      </c>
      <c r="I83" s="134">
        <v>300</v>
      </c>
      <c r="J83" s="138">
        <f t="shared" si="7"/>
        <v>600</v>
      </c>
      <c r="K83" s="139"/>
      <c r="L83" s="140" t="s">
        <v>131</v>
      </c>
    </row>
    <row r="84" spans="2:14" ht="22.5" customHeight="1" thickTop="1" thickBot="1">
      <c r="B84" s="206" t="s">
        <v>133</v>
      </c>
      <c r="C84" s="207"/>
      <c r="D84" s="208"/>
      <c r="E84" s="105"/>
      <c r="F84" s="105" t="s">
        <v>76</v>
      </c>
      <c r="G84" s="105"/>
      <c r="H84" s="111" t="s">
        <v>71</v>
      </c>
      <c r="I84" s="134"/>
      <c r="J84" s="135">
        <f t="shared" si="7"/>
        <v>0</v>
      </c>
      <c r="K84" s="141"/>
      <c r="L84" s="137" t="s">
        <v>51</v>
      </c>
    </row>
    <row r="85" spans="2:14" ht="22.5" customHeight="1" thickTop="1">
      <c r="B85" s="185" t="s">
        <v>177</v>
      </c>
      <c r="C85" s="186"/>
      <c r="D85" s="91" t="s">
        <v>134</v>
      </c>
      <c r="E85" s="32">
        <v>1</v>
      </c>
      <c r="F85" s="19" t="s">
        <v>76</v>
      </c>
      <c r="G85" s="32">
        <v>2</v>
      </c>
      <c r="H85" s="112" t="s">
        <v>135</v>
      </c>
      <c r="I85" s="142">
        <v>1500</v>
      </c>
      <c r="J85" s="127">
        <f t="shared" si="7"/>
        <v>3000</v>
      </c>
      <c r="K85" s="143" t="s">
        <v>182</v>
      </c>
      <c r="L85" s="59"/>
    </row>
    <row r="86" spans="2:14" ht="22.5" customHeight="1">
      <c r="B86" s="187"/>
      <c r="C86" s="186"/>
      <c r="D86" s="86" t="s">
        <v>137</v>
      </c>
      <c r="E86" s="29">
        <v>1</v>
      </c>
      <c r="F86" s="29" t="s">
        <v>47</v>
      </c>
      <c r="G86" s="29">
        <v>4</v>
      </c>
      <c r="H86" s="43" t="s">
        <v>138</v>
      </c>
      <c r="I86" s="69">
        <v>900</v>
      </c>
      <c r="J86" s="129">
        <f t="shared" si="7"/>
        <v>3600</v>
      </c>
      <c r="K86" s="143" t="s">
        <v>154</v>
      </c>
      <c r="L86" s="61"/>
    </row>
    <row r="87" spans="2:14" ht="22.5" customHeight="1">
      <c r="B87" s="188"/>
      <c r="C87" s="189"/>
      <c r="D87" s="87" t="s">
        <v>139</v>
      </c>
      <c r="E87" s="29">
        <v>1</v>
      </c>
      <c r="F87" s="22" t="s">
        <v>76</v>
      </c>
      <c r="G87" s="29">
        <v>5</v>
      </c>
      <c r="H87" s="99" t="s">
        <v>59</v>
      </c>
      <c r="I87" s="69">
        <v>400</v>
      </c>
      <c r="J87" s="129">
        <f t="shared" si="7"/>
        <v>2000</v>
      </c>
      <c r="K87" s="143" t="s">
        <v>154</v>
      </c>
      <c r="L87" s="61"/>
    </row>
    <row r="88" spans="2:14" ht="22.5" customHeight="1">
      <c r="B88" s="220" t="s">
        <v>140</v>
      </c>
      <c r="C88" s="221"/>
      <c r="D88" s="113"/>
      <c r="E88" s="114"/>
      <c r="F88" s="114"/>
      <c r="G88" s="114"/>
      <c r="H88" s="114"/>
      <c r="I88" s="144"/>
      <c r="J88" s="75">
        <f>SUM(J85:J87)</f>
        <v>8600</v>
      </c>
      <c r="K88" s="38"/>
      <c r="L88" s="145" t="s">
        <v>51</v>
      </c>
      <c r="N88" s="1">
        <v>320</v>
      </c>
    </row>
    <row r="89" spans="2:14" ht="37.5" customHeight="1">
      <c r="B89" s="203" t="s">
        <v>141</v>
      </c>
      <c r="C89" s="204"/>
      <c r="D89" s="204"/>
      <c r="E89" s="204"/>
      <c r="F89" s="204"/>
      <c r="G89" s="204"/>
      <c r="H89" s="204"/>
      <c r="I89" s="205"/>
      <c r="J89" s="146">
        <f>(J88+J84+J83+J82+J81+J75+J72+J64+J52+J47+J32+J18)*5%</f>
        <v>4326</v>
      </c>
      <c r="K89" s="147" t="s">
        <v>142</v>
      </c>
      <c r="L89" s="137" t="s">
        <v>51</v>
      </c>
      <c r="N89" s="1">
        <v>240</v>
      </c>
    </row>
    <row r="90" spans="2:14" ht="37.5" customHeight="1">
      <c r="B90" s="206" t="s">
        <v>143</v>
      </c>
      <c r="C90" s="207"/>
      <c r="D90" s="207"/>
      <c r="E90" s="207"/>
      <c r="F90" s="207"/>
      <c r="G90" s="207"/>
      <c r="H90" s="208"/>
      <c r="I90" s="148">
        <v>165</v>
      </c>
      <c r="J90" s="135">
        <f>I90*I10</f>
        <v>9900</v>
      </c>
      <c r="K90" s="149" t="s">
        <v>144</v>
      </c>
      <c r="L90" s="137" t="s">
        <v>51</v>
      </c>
      <c r="N90" s="1">
        <v>200</v>
      </c>
    </row>
    <row r="91" spans="2:14" ht="37.5" customHeight="1">
      <c r="B91" s="209" t="s">
        <v>145</v>
      </c>
      <c r="C91" s="210"/>
      <c r="D91" s="115"/>
      <c r="E91" s="115"/>
      <c r="F91" s="115"/>
      <c r="G91" s="115"/>
      <c r="H91" s="115"/>
      <c r="I91" s="150"/>
      <c r="J91" s="151">
        <f>J90+J89+J88+J84+J83+J82+J81+J75+J72+J64+J52+J47+J32+J18</f>
        <v>100746</v>
      </c>
      <c r="K91" s="152"/>
      <c r="L91" s="153"/>
      <c r="N91" s="1">
        <v>165</v>
      </c>
    </row>
    <row r="92" spans="2:14" s="3" customFormat="1" ht="37.5" customHeight="1">
      <c r="B92" s="211" t="s">
        <v>146</v>
      </c>
      <c r="C92" s="212"/>
      <c r="D92" s="116"/>
      <c r="E92" s="116"/>
      <c r="F92" s="116"/>
      <c r="G92" s="116"/>
      <c r="H92" s="116"/>
      <c r="I92" s="116"/>
      <c r="J92" s="154">
        <f>SUMIF(L:L,"旅行社",J:J)</f>
        <v>100746</v>
      </c>
      <c r="K92" s="155" t="s">
        <v>147</v>
      </c>
      <c r="L92" s="156"/>
    </row>
    <row r="93" spans="2:14" ht="37.5" customHeight="1">
      <c r="B93" s="213" t="s">
        <v>148</v>
      </c>
      <c r="C93" s="214"/>
      <c r="D93" s="214"/>
      <c r="E93" s="117"/>
      <c r="F93" s="117"/>
      <c r="G93" s="117"/>
      <c r="H93" s="117"/>
      <c r="I93" s="117"/>
      <c r="J93" s="157">
        <f>SUMIF(L:L,"直付",J:J)</f>
        <v>0</v>
      </c>
      <c r="K93" s="158"/>
      <c r="L93" s="159"/>
    </row>
    <row r="94" spans="2:14">
      <c r="B94" s="174"/>
      <c r="C94" s="174"/>
      <c r="D94" s="174"/>
      <c r="E94" s="174"/>
      <c r="F94" s="174"/>
      <c r="G94" s="174"/>
      <c r="H94" s="174"/>
      <c r="I94" s="174"/>
      <c r="J94" s="174"/>
      <c r="K94" s="174"/>
    </row>
    <row r="95" spans="2:14">
      <c r="B95" s="174"/>
      <c r="C95" s="174"/>
      <c r="D95" s="174"/>
      <c r="E95" s="174"/>
      <c r="F95" s="174"/>
      <c r="G95" s="174"/>
      <c r="H95" s="174"/>
      <c r="I95" s="174"/>
      <c r="J95" s="174"/>
      <c r="K95" s="174"/>
    </row>
    <row r="96" spans="2:14">
      <c r="B96" s="174"/>
      <c r="C96" s="174"/>
      <c r="D96" s="174"/>
      <c r="E96" s="174"/>
      <c r="F96" s="174"/>
      <c r="G96" s="174"/>
      <c r="H96" s="174"/>
      <c r="I96" s="174"/>
      <c r="J96" s="174"/>
      <c r="K96" s="174"/>
    </row>
    <row r="97" spans="2:11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>
      <c r="B98" s="2"/>
      <c r="C98" s="2"/>
      <c r="D98" s="2"/>
      <c r="E98" s="2"/>
      <c r="F98" s="2"/>
      <c r="G98" s="2"/>
      <c r="H98" s="2"/>
      <c r="I98" s="2"/>
      <c r="J98" s="2"/>
      <c r="K98" s="2"/>
    </row>
  </sheetData>
  <mergeCells count="53">
    <mergeCell ref="B4:L4"/>
    <mergeCell ref="C5:D5"/>
    <mergeCell ref="C6:D6"/>
    <mergeCell ref="C7:D7"/>
    <mergeCell ref="C8:D8"/>
    <mergeCell ref="C9:D9"/>
    <mergeCell ref="E10:F10"/>
    <mergeCell ref="B11:J11"/>
    <mergeCell ref="B18:C18"/>
    <mergeCell ref="B32:C32"/>
    <mergeCell ref="B14:B17"/>
    <mergeCell ref="B19:B31"/>
    <mergeCell ref="C14:C15"/>
    <mergeCell ref="C16:C17"/>
    <mergeCell ref="C20:C26"/>
    <mergeCell ref="D12:D13"/>
    <mergeCell ref="B47:D47"/>
    <mergeCell ref="B52:D52"/>
    <mergeCell ref="B64:D64"/>
    <mergeCell ref="C73:D73"/>
    <mergeCell ref="C74:D74"/>
    <mergeCell ref="C48:C49"/>
    <mergeCell ref="C50:C51"/>
    <mergeCell ref="C53:C57"/>
    <mergeCell ref="C58:C60"/>
    <mergeCell ref="C61:C62"/>
    <mergeCell ref="B53:B63"/>
    <mergeCell ref="B90:H90"/>
    <mergeCell ref="B91:C91"/>
    <mergeCell ref="B92:C92"/>
    <mergeCell ref="B93:D93"/>
    <mergeCell ref="B75:C75"/>
    <mergeCell ref="B82:D82"/>
    <mergeCell ref="B83:D83"/>
    <mergeCell ref="B84:D84"/>
    <mergeCell ref="B88:C88"/>
    <mergeCell ref="B76:B80"/>
    <mergeCell ref="B94:K96"/>
    <mergeCell ref="K12:K13"/>
    <mergeCell ref="L12:L13"/>
    <mergeCell ref="B1:L3"/>
    <mergeCell ref="B12:C13"/>
    <mergeCell ref="B85:C87"/>
    <mergeCell ref="C33:C35"/>
    <mergeCell ref="C36:C38"/>
    <mergeCell ref="C39:C41"/>
    <mergeCell ref="C42:C44"/>
    <mergeCell ref="C45:C46"/>
    <mergeCell ref="B33:B46"/>
    <mergeCell ref="B48:B51"/>
    <mergeCell ref="B65:B71"/>
    <mergeCell ref="B73:B74"/>
    <mergeCell ref="B89:I89"/>
  </mergeCells>
  <phoneticPr fontId="29" type="noConversion"/>
  <dataValidations count="7">
    <dataValidation type="list" allowBlank="1" showInputMessage="1" showErrorMessage="1" sqref="C5:D5" xr:uid="{F88687D1-17DC-4E35-9E92-3504031B4FD5}">
      <formula1>$N$4:$N$14</formula1>
    </dataValidation>
    <dataValidation type="list" allowBlank="1" showInputMessage="1" showErrorMessage="1" sqref="L64 L5:L11 L76:L65532 L14:L62" xr:uid="{00000000-0002-0000-0200-000001000000}">
      <formula1>$O$15:$O$17</formula1>
    </dataValidation>
    <dataValidation type="list" allowBlank="1" showInputMessage="1" showErrorMessage="1" sqref="L63" xr:uid="{00000000-0002-0000-0200-000004000000}">
      <formula1>$O$16:$O$18</formula1>
    </dataValidation>
    <dataValidation type="list" allowBlank="1" showInputMessage="1" showErrorMessage="1" sqref="I90" xr:uid="{00000000-0002-0000-0200-000005000000}">
      <formula1>$N$88:$N$91</formula1>
    </dataValidation>
    <dataValidation type="list" allowBlank="1" showInputMessage="1" showErrorMessage="1" sqref="L65:L75" xr:uid="{00000000-0002-0000-0200-000006000000}">
      <formula1>$O$16:$O$23</formula1>
    </dataValidation>
    <dataValidation type="list" allowBlank="1" showInputMessage="1" showErrorMessage="1" sqref="D53:D62" xr:uid="{00000000-0002-0000-0200-000002000000}">
      <formula1>"普通轿车5座 5 Seats,商务车7座 7 Seats,中巴车33座以下 33 Seats,大巴车45座以下 45 Seats"</formula1>
    </dataValidation>
    <dataValidation type="list" allowBlank="1" showInputMessage="1" showErrorMessage="1" sqref="H53:H62" xr:uid="{00000000-0002-0000-0200-000003000000}">
      <formula1>"单程 one way,半日包车 Half day charter,全天包车 Full day charter"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98"/>
  <sheetViews>
    <sheetView topLeftCell="A12" zoomScale="55" zoomScaleNormal="55" workbookViewId="0">
      <selection activeCell="K82" sqref="K82"/>
    </sheetView>
  </sheetViews>
  <sheetFormatPr defaultColWidth="10.265625" defaultRowHeight="13.5"/>
  <cols>
    <col min="1" max="1" width="10.265625" style="1"/>
    <col min="2" max="2" width="32.265625" style="1" customWidth="1"/>
    <col min="3" max="3" width="50.46484375" style="1"/>
    <col min="4" max="4" width="65.265625" style="1"/>
    <col min="5" max="5" width="9.73046875" style="1" customWidth="1"/>
    <col min="6" max="6" width="12.796875" style="1" customWidth="1"/>
    <col min="7" max="7" width="9.1328125" style="1" customWidth="1"/>
    <col min="8" max="8" width="29" style="1" customWidth="1"/>
    <col min="9" max="9" width="19.73046875" style="1" customWidth="1"/>
    <col min="10" max="10" width="22.73046875" style="1" customWidth="1"/>
    <col min="11" max="11" width="52.796875" style="1" customWidth="1"/>
    <col min="12" max="12" width="34.796875" style="1" customWidth="1"/>
    <col min="13" max="13" width="13.1328125" style="1" customWidth="1"/>
    <col min="14" max="14" width="37.1328125" style="1" customWidth="1"/>
    <col min="15" max="15" width="36.3984375" style="1" customWidth="1"/>
    <col min="16" max="19" width="10.265625" style="1" customWidth="1"/>
    <col min="20" max="16384" width="10.265625" style="1"/>
  </cols>
  <sheetData>
    <row r="1" spans="2:15" ht="18.75" customHeight="1">
      <c r="B1" s="179" t="s">
        <v>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5" ht="34.5" customHeight="1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15" ht="19.5" customHeight="1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2:15" ht="62.25" customHeight="1" thickBot="1">
      <c r="B4" s="249" t="s">
        <v>10</v>
      </c>
      <c r="C4" s="250"/>
      <c r="D4" s="250"/>
      <c r="E4" s="250"/>
      <c r="F4" s="250"/>
      <c r="G4" s="250"/>
      <c r="H4" s="250"/>
      <c r="I4" s="250"/>
      <c r="J4" s="250"/>
      <c r="K4" s="250"/>
      <c r="L4" s="251"/>
      <c r="N4" s="1" t="s">
        <v>11</v>
      </c>
    </row>
    <row r="5" spans="2:15" ht="28.5" customHeight="1">
      <c r="B5" s="4" t="s">
        <v>12</v>
      </c>
      <c r="C5" s="252" t="s">
        <v>24</v>
      </c>
      <c r="D5" s="252"/>
      <c r="E5" s="5"/>
      <c r="F5" s="5"/>
      <c r="G5" s="5"/>
      <c r="H5" s="5"/>
      <c r="I5" s="5"/>
      <c r="J5" s="5"/>
      <c r="K5" s="5"/>
      <c r="L5" s="47"/>
      <c r="N5" s="1" t="s">
        <v>13</v>
      </c>
    </row>
    <row r="6" spans="2:15" ht="27.75" customHeight="1">
      <c r="B6" s="6" t="s">
        <v>14</v>
      </c>
      <c r="C6" s="235" t="s">
        <v>181</v>
      </c>
      <c r="D6" s="236"/>
      <c r="E6" s="7"/>
      <c r="F6" s="7"/>
      <c r="G6" s="7"/>
      <c r="H6" s="7"/>
      <c r="I6" s="7"/>
      <c r="J6" s="7"/>
      <c r="K6" s="7"/>
      <c r="L6" s="48"/>
      <c r="N6" s="1" t="s">
        <v>15</v>
      </c>
    </row>
    <row r="7" spans="2:15" ht="27.4">
      <c r="B7" s="8" t="s">
        <v>16</v>
      </c>
      <c r="C7" s="235" t="s">
        <v>17</v>
      </c>
      <c r="D7" s="236"/>
      <c r="E7" s="9"/>
      <c r="F7" s="9"/>
      <c r="G7" s="9"/>
      <c r="H7" s="9"/>
      <c r="I7" s="9"/>
      <c r="J7" s="9"/>
      <c r="K7" s="9"/>
      <c r="L7" s="48"/>
      <c r="N7" s="1" t="s">
        <v>18</v>
      </c>
    </row>
    <row r="8" spans="2:15" ht="27.4">
      <c r="B8" s="8" t="s">
        <v>19</v>
      </c>
      <c r="C8" s="236" t="s">
        <v>20</v>
      </c>
      <c r="D8" s="236"/>
      <c r="E8" s="9"/>
      <c r="F8" s="9"/>
      <c r="G8" s="9"/>
      <c r="H8" s="9"/>
      <c r="I8" s="9"/>
      <c r="J8" s="9"/>
      <c r="K8" s="11"/>
      <c r="L8" s="48"/>
      <c r="N8" s="1" t="s">
        <v>21</v>
      </c>
    </row>
    <row r="9" spans="2:15" ht="29.65">
      <c r="B9" s="8" t="s">
        <v>22</v>
      </c>
      <c r="C9" s="235" t="s">
        <v>23</v>
      </c>
      <c r="D9" s="236"/>
      <c r="E9" s="9"/>
      <c r="F9" s="9"/>
      <c r="G9" s="9"/>
      <c r="H9" s="9"/>
      <c r="I9" s="9"/>
      <c r="J9" s="9"/>
      <c r="K9" s="11"/>
      <c r="L9" s="48"/>
      <c r="N9" s="49" t="s">
        <v>24</v>
      </c>
    </row>
    <row r="10" spans="2:15" ht="28.15">
      <c r="B10" s="8" t="s">
        <v>25</v>
      </c>
      <c r="C10" s="10">
        <v>50</v>
      </c>
      <c r="D10" s="11" t="s">
        <v>26</v>
      </c>
      <c r="E10" s="237">
        <v>10</v>
      </c>
      <c r="F10" s="237"/>
      <c r="G10" s="13" t="s">
        <v>27</v>
      </c>
      <c r="H10" s="11" t="s">
        <v>28</v>
      </c>
      <c r="I10" s="12">
        <f>C10+E10</f>
        <v>60</v>
      </c>
      <c r="J10" s="50" t="s">
        <v>29</v>
      </c>
      <c r="K10" s="51">
        <f>J91/I10</f>
        <v>1789.875</v>
      </c>
      <c r="L10" s="48"/>
      <c r="N10" s="1" t="s">
        <v>30</v>
      </c>
    </row>
    <row r="11" spans="2:15" ht="13.9">
      <c r="B11" s="238"/>
      <c r="C11" s="239"/>
      <c r="D11" s="239"/>
      <c r="E11" s="239"/>
      <c r="F11" s="239"/>
      <c r="G11" s="239"/>
      <c r="H11" s="239"/>
      <c r="I11" s="239"/>
      <c r="J11" s="239"/>
      <c r="K11" s="52"/>
      <c r="L11" s="53"/>
      <c r="N11" s="1" t="s">
        <v>31</v>
      </c>
    </row>
    <row r="12" spans="2:15" ht="13.9">
      <c r="B12" s="181" t="s">
        <v>32</v>
      </c>
      <c r="C12" s="182"/>
      <c r="D12" s="247" t="s">
        <v>33</v>
      </c>
      <c r="E12" s="14" t="s">
        <v>34</v>
      </c>
      <c r="F12" s="15"/>
      <c r="G12" s="15"/>
      <c r="H12" s="16"/>
      <c r="I12" s="54" t="s">
        <v>35</v>
      </c>
      <c r="J12" s="55"/>
      <c r="K12" s="175" t="s">
        <v>36</v>
      </c>
      <c r="L12" s="177" t="s">
        <v>37</v>
      </c>
      <c r="N12" s="1" t="s">
        <v>38</v>
      </c>
    </row>
    <row r="13" spans="2:15" ht="27.75" thickBot="1">
      <c r="B13" s="183"/>
      <c r="C13" s="184"/>
      <c r="D13" s="248"/>
      <c r="E13" s="17" t="s">
        <v>39</v>
      </c>
      <c r="F13" s="17" t="s">
        <v>40</v>
      </c>
      <c r="G13" s="17" t="s">
        <v>39</v>
      </c>
      <c r="H13" s="17" t="s">
        <v>40</v>
      </c>
      <c r="I13" s="56" t="s">
        <v>41</v>
      </c>
      <c r="J13" s="56" t="s">
        <v>42</v>
      </c>
      <c r="K13" s="176"/>
      <c r="L13" s="178"/>
      <c r="N13" s="1" t="s">
        <v>43</v>
      </c>
    </row>
    <row r="14" spans="2:15" ht="22.5" hidden="1" customHeight="1">
      <c r="B14" s="196" t="s">
        <v>44</v>
      </c>
      <c r="C14" s="244" t="s">
        <v>45</v>
      </c>
      <c r="D14" s="18" t="s">
        <v>46</v>
      </c>
      <c r="E14" s="19"/>
      <c r="F14" s="20" t="s">
        <v>47</v>
      </c>
      <c r="G14" s="19"/>
      <c r="H14" s="20" t="s">
        <v>48</v>
      </c>
      <c r="I14" s="57"/>
      <c r="J14" s="58">
        <f t="shared" ref="J14:J17" si="0">E14*G14*I14</f>
        <v>0</v>
      </c>
      <c r="K14" s="31"/>
      <c r="L14" s="59"/>
      <c r="N14" s="1" t="s">
        <v>49</v>
      </c>
    </row>
    <row r="15" spans="2:15" ht="22.5" hidden="1" customHeight="1">
      <c r="B15" s="197"/>
      <c r="C15" s="245"/>
      <c r="D15" s="18" t="s">
        <v>50</v>
      </c>
      <c r="E15" s="19"/>
      <c r="F15" s="20" t="s">
        <v>47</v>
      </c>
      <c r="G15" s="19"/>
      <c r="H15" s="20" t="s">
        <v>48</v>
      </c>
      <c r="I15" s="57"/>
      <c r="J15" s="58">
        <f t="shared" si="0"/>
        <v>0</v>
      </c>
      <c r="K15" s="60"/>
      <c r="L15" s="61"/>
      <c r="O15" s="1" t="s">
        <v>51</v>
      </c>
    </row>
    <row r="16" spans="2:15" ht="22.5" hidden="1" customHeight="1">
      <c r="B16" s="197"/>
      <c r="C16" s="244" t="s">
        <v>52</v>
      </c>
      <c r="D16" s="21" t="s">
        <v>46</v>
      </c>
      <c r="E16" s="19"/>
      <c r="F16" s="20" t="s">
        <v>47</v>
      </c>
      <c r="G16" s="19"/>
      <c r="H16" s="20" t="s">
        <v>48</v>
      </c>
      <c r="I16" s="57"/>
      <c r="J16" s="58">
        <f t="shared" si="0"/>
        <v>0</v>
      </c>
      <c r="K16" s="31"/>
      <c r="L16" s="61"/>
    </row>
    <row r="17" spans="2:12" ht="22.5" hidden="1" customHeight="1">
      <c r="B17" s="240"/>
      <c r="C17" s="245"/>
      <c r="D17" s="18" t="s">
        <v>50</v>
      </c>
      <c r="E17" s="22"/>
      <c r="F17" s="23" t="s">
        <v>47</v>
      </c>
      <c r="G17" s="22"/>
      <c r="H17" s="23" t="s">
        <v>48</v>
      </c>
      <c r="I17" s="57"/>
      <c r="J17" s="62">
        <f t="shared" si="0"/>
        <v>0</v>
      </c>
      <c r="K17" s="26"/>
      <c r="L17" s="61"/>
    </row>
    <row r="18" spans="2:12" ht="22.5" hidden="1" customHeight="1">
      <c r="B18" s="217" t="s">
        <v>53</v>
      </c>
      <c r="C18" s="218"/>
      <c r="D18" s="24"/>
      <c r="E18" s="24"/>
      <c r="F18" s="24"/>
      <c r="G18" s="24"/>
      <c r="H18" s="24"/>
      <c r="I18" s="63"/>
      <c r="J18" s="64">
        <f>SUM(J14:J17)</f>
        <v>0</v>
      </c>
      <c r="K18" s="38"/>
      <c r="L18" s="65" t="s">
        <v>54</v>
      </c>
    </row>
    <row r="19" spans="2:12" s="2" customFormat="1" ht="22.5" hidden="1" customHeight="1">
      <c r="B19" s="241" t="s">
        <v>55</v>
      </c>
      <c r="C19" s="25" t="s">
        <v>56</v>
      </c>
      <c r="D19" s="26" t="s">
        <v>57</v>
      </c>
      <c r="E19" s="27"/>
      <c r="F19" s="27" t="s">
        <v>58</v>
      </c>
      <c r="G19" s="27"/>
      <c r="H19" s="27" t="s">
        <v>59</v>
      </c>
      <c r="I19" s="66"/>
      <c r="J19" s="67">
        <f>E19*G19*I19</f>
        <v>0</v>
      </c>
      <c r="K19" s="26"/>
      <c r="L19" s="68"/>
    </row>
    <row r="20" spans="2:12" s="2" customFormat="1" ht="22.5" hidden="1" customHeight="1">
      <c r="B20" s="242"/>
      <c r="C20" s="228" t="s">
        <v>60</v>
      </c>
      <c r="D20" s="28" t="s">
        <v>57</v>
      </c>
      <c r="E20" s="29"/>
      <c r="F20" s="29" t="s">
        <v>58</v>
      </c>
      <c r="G20" s="29"/>
      <c r="H20" s="29" t="s">
        <v>61</v>
      </c>
      <c r="I20" s="69"/>
      <c r="J20" s="70">
        <f t="shared" ref="J20:J31" si="1">E20*G20*I20</f>
        <v>0</v>
      </c>
      <c r="K20" s="26"/>
      <c r="L20" s="68"/>
    </row>
    <row r="21" spans="2:12" s="2" customFormat="1" ht="22.5" hidden="1" customHeight="1">
      <c r="B21" s="242"/>
      <c r="C21" s="229"/>
      <c r="D21" s="28" t="s">
        <v>57</v>
      </c>
      <c r="E21" s="29"/>
      <c r="F21" s="29" t="s">
        <v>58</v>
      </c>
      <c r="G21" s="29"/>
      <c r="H21" s="29" t="s">
        <v>61</v>
      </c>
      <c r="I21" s="69"/>
      <c r="J21" s="70">
        <f t="shared" si="1"/>
        <v>0</v>
      </c>
      <c r="K21" s="26"/>
      <c r="L21" s="68"/>
    </row>
    <row r="22" spans="2:12" s="2" customFormat="1" ht="22.5" hidden="1" customHeight="1">
      <c r="B22" s="242"/>
      <c r="C22" s="229"/>
      <c r="D22" s="28" t="s">
        <v>57</v>
      </c>
      <c r="E22" s="29"/>
      <c r="F22" s="29" t="s">
        <v>58</v>
      </c>
      <c r="G22" s="29"/>
      <c r="H22" s="29" t="s">
        <v>61</v>
      </c>
      <c r="I22" s="69"/>
      <c r="J22" s="70">
        <f t="shared" si="1"/>
        <v>0</v>
      </c>
      <c r="K22" s="26"/>
      <c r="L22" s="68"/>
    </row>
    <row r="23" spans="2:12" s="2" customFormat="1" ht="22.5" hidden="1" customHeight="1">
      <c r="B23" s="242"/>
      <c r="C23" s="229"/>
      <c r="D23" s="28" t="s">
        <v>57</v>
      </c>
      <c r="E23" s="29"/>
      <c r="F23" s="29" t="s">
        <v>58</v>
      </c>
      <c r="G23" s="29"/>
      <c r="H23" s="29" t="s">
        <v>59</v>
      </c>
      <c r="I23" s="69"/>
      <c r="J23" s="70">
        <f t="shared" si="1"/>
        <v>0</v>
      </c>
      <c r="K23" s="26"/>
      <c r="L23" s="68"/>
    </row>
    <row r="24" spans="2:12" s="2" customFormat="1" ht="22.5" hidden="1" customHeight="1">
      <c r="B24" s="242"/>
      <c r="C24" s="229"/>
      <c r="D24" s="28" t="s">
        <v>57</v>
      </c>
      <c r="E24" s="29"/>
      <c r="F24" s="29" t="s">
        <v>58</v>
      </c>
      <c r="G24" s="29"/>
      <c r="H24" s="29" t="s">
        <v>59</v>
      </c>
      <c r="I24" s="69"/>
      <c r="J24" s="70">
        <f t="shared" si="1"/>
        <v>0</v>
      </c>
      <c r="K24" s="26"/>
      <c r="L24" s="68"/>
    </row>
    <row r="25" spans="2:12" s="2" customFormat="1" ht="22.5" hidden="1" customHeight="1">
      <c r="B25" s="242"/>
      <c r="C25" s="229"/>
      <c r="D25" s="28" t="s">
        <v>57</v>
      </c>
      <c r="E25" s="29"/>
      <c r="F25" s="29" t="s">
        <v>58</v>
      </c>
      <c r="G25" s="29"/>
      <c r="H25" s="29" t="s">
        <v>59</v>
      </c>
      <c r="I25" s="69"/>
      <c r="J25" s="70">
        <f t="shared" si="1"/>
        <v>0</v>
      </c>
      <c r="K25" s="26"/>
      <c r="L25" s="68"/>
    </row>
    <row r="26" spans="2:12" s="2" customFormat="1" ht="22.5" hidden="1" customHeight="1">
      <c r="B26" s="242"/>
      <c r="C26" s="246"/>
      <c r="D26" s="28" t="s">
        <v>57</v>
      </c>
      <c r="E26" s="29"/>
      <c r="F26" s="29" t="s">
        <v>58</v>
      </c>
      <c r="G26" s="29"/>
      <c r="H26" s="29" t="s">
        <v>59</v>
      </c>
      <c r="I26" s="69"/>
      <c r="J26" s="70">
        <f t="shared" si="1"/>
        <v>0</v>
      </c>
      <c r="K26" s="26"/>
      <c r="L26" s="68"/>
    </row>
    <row r="27" spans="2:12" s="2" customFormat="1" ht="22.5" hidden="1" customHeight="1">
      <c r="B27" s="242"/>
      <c r="C27" s="30" t="s">
        <v>62</v>
      </c>
      <c r="D27" s="31" t="s">
        <v>57</v>
      </c>
      <c r="E27" s="29"/>
      <c r="F27" s="29" t="s">
        <v>58</v>
      </c>
      <c r="G27" s="29"/>
      <c r="H27" s="32" t="s">
        <v>59</v>
      </c>
      <c r="I27" s="69"/>
      <c r="J27" s="71">
        <f t="shared" si="1"/>
        <v>0</v>
      </c>
      <c r="K27" s="31"/>
      <c r="L27" s="72"/>
    </row>
    <row r="28" spans="2:12" s="2" customFormat="1" ht="22.5" hidden="1" customHeight="1">
      <c r="B28" s="242"/>
      <c r="C28" s="33" t="s">
        <v>63</v>
      </c>
      <c r="D28" s="34" t="s">
        <v>64</v>
      </c>
      <c r="E28" s="29"/>
      <c r="F28" s="29" t="s">
        <v>58</v>
      </c>
      <c r="G28" s="29"/>
      <c r="H28" s="29" t="s">
        <v>59</v>
      </c>
      <c r="I28" s="69"/>
      <c r="J28" s="70">
        <f t="shared" si="1"/>
        <v>0</v>
      </c>
      <c r="K28" s="73"/>
      <c r="L28" s="68"/>
    </row>
    <row r="29" spans="2:12" s="2" customFormat="1" ht="22.5" hidden="1" customHeight="1">
      <c r="B29" s="242"/>
      <c r="C29" s="33" t="s">
        <v>65</v>
      </c>
      <c r="D29" s="34" t="s">
        <v>66</v>
      </c>
      <c r="E29" s="29"/>
      <c r="F29" s="29" t="s">
        <v>58</v>
      </c>
      <c r="G29" s="29"/>
      <c r="H29" s="29" t="s">
        <v>59</v>
      </c>
      <c r="I29" s="69"/>
      <c r="J29" s="70">
        <f t="shared" si="1"/>
        <v>0</v>
      </c>
      <c r="K29" s="73"/>
      <c r="L29" s="68"/>
    </row>
    <row r="30" spans="2:12" s="2" customFormat="1" ht="22.5" hidden="1" customHeight="1">
      <c r="B30" s="242"/>
      <c r="C30" s="33" t="s">
        <v>67</v>
      </c>
      <c r="D30" s="34"/>
      <c r="E30" s="29"/>
      <c r="F30" s="29" t="s">
        <v>58</v>
      </c>
      <c r="G30" s="29"/>
      <c r="H30" s="29" t="s">
        <v>59</v>
      </c>
      <c r="I30" s="69"/>
      <c r="J30" s="70">
        <f t="shared" si="1"/>
        <v>0</v>
      </c>
      <c r="K30" s="26"/>
      <c r="L30" s="68"/>
    </row>
    <row r="31" spans="2:12" s="2" customFormat="1" ht="22.5" hidden="1" customHeight="1">
      <c r="B31" s="243"/>
      <c r="C31" s="33" t="s">
        <v>68</v>
      </c>
      <c r="D31" s="35" t="s">
        <v>69</v>
      </c>
      <c r="E31" s="29"/>
      <c r="F31" s="20" t="s">
        <v>70</v>
      </c>
      <c r="G31" s="29"/>
      <c r="H31" s="36" t="s">
        <v>71</v>
      </c>
      <c r="I31" s="69"/>
      <c r="J31" s="70">
        <f t="shared" si="1"/>
        <v>0</v>
      </c>
      <c r="K31" s="26"/>
      <c r="L31" s="68"/>
    </row>
    <row r="32" spans="2:12" ht="22.5" hidden="1" customHeight="1">
      <c r="B32" s="217" t="s">
        <v>72</v>
      </c>
      <c r="C32" s="218"/>
      <c r="D32" s="24"/>
      <c r="E32" s="24"/>
      <c r="F32" s="24"/>
      <c r="G32" s="24"/>
      <c r="H32" s="24"/>
      <c r="I32" s="63"/>
      <c r="J32" s="64">
        <f>SUM(J19:J31)</f>
        <v>0</v>
      </c>
      <c r="K32" s="38"/>
      <c r="L32" s="65" t="s">
        <v>54</v>
      </c>
    </row>
    <row r="33" spans="2:12" ht="22.5" hidden="1" customHeight="1">
      <c r="B33" s="196" t="s">
        <v>73</v>
      </c>
      <c r="C33" s="190" t="s">
        <v>74</v>
      </c>
      <c r="D33" s="18" t="s">
        <v>75</v>
      </c>
      <c r="E33" s="19"/>
      <c r="F33" s="19" t="s">
        <v>76</v>
      </c>
      <c r="G33" s="19"/>
      <c r="H33" s="19" t="s">
        <v>77</v>
      </c>
      <c r="I33" s="57"/>
      <c r="J33" s="58">
        <f t="shared" ref="J33:J46" si="2">E33*G33*I33</f>
        <v>0</v>
      </c>
      <c r="K33" s="60"/>
      <c r="L33" s="61"/>
    </row>
    <row r="34" spans="2:12" ht="22.5" hidden="1" customHeight="1">
      <c r="B34" s="196"/>
      <c r="C34" s="190"/>
      <c r="D34" s="21" t="s">
        <v>78</v>
      </c>
      <c r="E34" s="19"/>
      <c r="F34" s="19" t="s">
        <v>76</v>
      </c>
      <c r="G34" s="19"/>
      <c r="H34" s="19" t="s">
        <v>77</v>
      </c>
      <c r="I34" s="57"/>
      <c r="J34" s="58">
        <f t="shared" si="2"/>
        <v>0</v>
      </c>
      <c r="K34" s="60"/>
      <c r="L34" s="61"/>
    </row>
    <row r="35" spans="2:12" ht="22.5" hidden="1" customHeight="1">
      <c r="B35" s="197"/>
      <c r="C35" s="191"/>
      <c r="D35" s="21" t="s">
        <v>79</v>
      </c>
      <c r="E35" s="19"/>
      <c r="F35" s="22" t="s">
        <v>76</v>
      </c>
      <c r="G35" s="19"/>
      <c r="H35" s="22" t="s">
        <v>71</v>
      </c>
      <c r="I35" s="57"/>
      <c r="J35" s="58">
        <f t="shared" si="2"/>
        <v>0</v>
      </c>
      <c r="K35" s="60"/>
      <c r="L35" s="61"/>
    </row>
    <row r="36" spans="2:12" ht="22.5" hidden="1" customHeight="1">
      <c r="B36" s="197"/>
      <c r="C36" s="192" t="s">
        <v>80</v>
      </c>
      <c r="D36" s="21" t="s">
        <v>75</v>
      </c>
      <c r="E36" s="19"/>
      <c r="F36" s="19" t="s">
        <v>76</v>
      </c>
      <c r="G36" s="19"/>
      <c r="H36" s="19" t="s">
        <v>77</v>
      </c>
      <c r="I36" s="57"/>
      <c r="J36" s="62">
        <f t="shared" si="2"/>
        <v>0</v>
      </c>
      <c r="K36" s="60"/>
      <c r="L36" s="61"/>
    </row>
    <row r="37" spans="2:12" ht="22.5" hidden="1" customHeight="1">
      <c r="B37" s="197"/>
      <c r="C37" s="190"/>
      <c r="D37" s="21" t="s">
        <v>78</v>
      </c>
      <c r="E37" s="19"/>
      <c r="F37" s="19" t="s">
        <v>76</v>
      </c>
      <c r="G37" s="19"/>
      <c r="H37" s="19" t="s">
        <v>77</v>
      </c>
      <c r="I37" s="57"/>
      <c r="J37" s="62">
        <f t="shared" si="2"/>
        <v>0</v>
      </c>
      <c r="K37" s="60"/>
      <c r="L37" s="61"/>
    </row>
    <row r="38" spans="2:12" ht="22.5" hidden="1" customHeight="1">
      <c r="B38" s="197"/>
      <c r="C38" s="191"/>
      <c r="D38" s="21" t="s">
        <v>79</v>
      </c>
      <c r="E38" s="19"/>
      <c r="F38" s="22" t="s">
        <v>76</v>
      </c>
      <c r="G38" s="19"/>
      <c r="H38" s="22" t="s">
        <v>71</v>
      </c>
      <c r="I38" s="57"/>
      <c r="J38" s="62">
        <f t="shared" si="2"/>
        <v>0</v>
      </c>
      <c r="K38" s="60"/>
      <c r="L38" s="61"/>
    </row>
    <row r="39" spans="2:12" ht="22.5" hidden="1" customHeight="1">
      <c r="B39" s="197"/>
      <c r="C39" s="192" t="s">
        <v>81</v>
      </c>
      <c r="D39" s="21" t="s">
        <v>75</v>
      </c>
      <c r="E39" s="19"/>
      <c r="F39" s="19" t="s">
        <v>76</v>
      </c>
      <c r="G39" s="19"/>
      <c r="H39" s="19" t="s">
        <v>77</v>
      </c>
      <c r="I39" s="57"/>
      <c r="J39" s="62">
        <f t="shared" si="2"/>
        <v>0</v>
      </c>
      <c r="K39" s="60"/>
      <c r="L39" s="61"/>
    </row>
    <row r="40" spans="2:12" ht="22.5" hidden="1" customHeight="1">
      <c r="B40" s="197"/>
      <c r="C40" s="190"/>
      <c r="D40" s="21" t="s">
        <v>78</v>
      </c>
      <c r="E40" s="19"/>
      <c r="F40" s="19" t="s">
        <v>76</v>
      </c>
      <c r="G40" s="19"/>
      <c r="H40" s="19" t="s">
        <v>77</v>
      </c>
      <c r="I40" s="57"/>
      <c r="J40" s="62">
        <f t="shared" si="2"/>
        <v>0</v>
      </c>
      <c r="K40" s="60"/>
      <c r="L40" s="61"/>
    </row>
    <row r="41" spans="2:12" ht="22.5" hidden="1" customHeight="1">
      <c r="B41" s="197"/>
      <c r="C41" s="191"/>
      <c r="D41" s="21" t="s">
        <v>79</v>
      </c>
      <c r="E41" s="19"/>
      <c r="F41" s="22" t="s">
        <v>76</v>
      </c>
      <c r="G41" s="19"/>
      <c r="H41" s="22" t="s">
        <v>71</v>
      </c>
      <c r="I41" s="57"/>
      <c r="J41" s="62">
        <f t="shared" si="2"/>
        <v>0</v>
      </c>
      <c r="K41" s="60"/>
      <c r="L41" s="61"/>
    </row>
    <row r="42" spans="2:12" ht="22.5" hidden="1" customHeight="1">
      <c r="B42" s="197"/>
      <c r="C42" s="193" t="s">
        <v>82</v>
      </c>
      <c r="D42" s="21" t="s">
        <v>75</v>
      </c>
      <c r="E42" s="19"/>
      <c r="F42" s="19" t="s">
        <v>76</v>
      </c>
      <c r="G42" s="19"/>
      <c r="H42" s="19" t="s">
        <v>77</v>
      </c>
      <c r="I42" s="57"/>
      <c r="J42" s="62">
        <f t="shared" si="2"/>
        <v>0</v>
      </c>
      <c r="K42" s="60"/>
      <c r="L42" s="61"/>
    </row>
    <row r="43" spans="2:12" ht="22.5" hidden="1" customHeight="1">
      <c r="B43" s="197"/>
      <c r="C43" s="194"/>
      <c r="D43" s="21" t="s">
        <v>78</v>
      </c>
      <c r="E43" s="19"/>
      <c r="F43" s="19" t="s">
        <v>76</v>
      </c>
      <c r="G43" s="19"/>
      <c r="H43" s="19" t="s">
        <v>77</v>
      </c>
      <c r="I43" s="57"/>
      <c r="J43" s="62">
        <f t="shared" si="2"/>
        <v>0</v>
      </c>
      <c r="K43" s="60"/>
      <c r="L43" s="61"/>
    </row>
    <row r="44" spans="2:12" ht="22.5" hidden="1" customHeight="1">
      <c r="B44" s="197"/>
      <c r="C44" s="194"/>
      <c r="D44" s="21" t="s">
        <v>79</v>
      </c>
      <c r="E44" s="19"/>
      <c r="F44" s="22" t="s">
        <v>76</v>
      </c>
      <c r="G44" s="19"/>
      <c r="H44" s="22" t="s">
        <v>71</v>
      </c>
      <c r="I44" s="57"/>
      <c r="J44" s="62">
        <f t="shared" si="2"/>
        <v>0</v>
      </c>
      <c r="K44" s="60"/>
      <c r="L44" s="61"/>
    </row>
    <row r="45" spans="2:12" ht="22.5" hidden="1" customHeight="1">
      <c r="B45" s="197"/>
      <c r="C45" s="193" t="s">
        <v>68</v>
      </c>
      <c r="D45" s="21" t="s">
        <v>83</v>
      </c>
      <c r="E45" s="19"/>
      <c r="F45" s="22" t="s">
        <v>76</v>
      </c>
      <c r="G45" s="19"/>
      <c r="H45" s="22" t="s">
        <v>71</v>
      </c>
      <c r="I45" s="57"/>
      <c r="J45" s="62">
        <f t="shared" si="2"/>
        <v>0</v>
      </c>
      <c r="K45" s="60"/>
      <c r="L45" s="61"/>
    </row>
    <row r="46" spans="2:12" ht="22.5" hidden="1" customHeight="1">
      <c r="B46" s="197"/>
      <c r="C46" s="195"/>
      <c r="D46" s="21" t="s">
        <v>69</v>
      </c>
      <c r="E46" s="19"/>
      <c r="F46" s="22" t="s">
        <v>76</v>
      </c>
      <c r="G46" s="19"/>
      <c r="H46" s="22" t="s">
        <v>71</v>
      </c>
      <c r="I46" s="57"/>
      <c r="J46" s="62">
        <f t="shared" si="2"/>
        <v>0</v>
      </c>
      <c r="K46" s="60"/>
      <c r="L46" s="61"/>
    </row>
    <row r="47" spans="2:12" ht="22.5" hidden="1" customHeight="1">
      <c r="B47" s="220" t="s">
        <v>84</v>
      </c>
      <c r="C47" s="221"/>
      <c r="D47" s="221"/>
      <c r="E47" s="37"/>
      <c r="F47" s="37"/>
      <c r="G47" s="37"/>
      <c r="H47" s="37"/>
      <c r="I47" s="74"/>
      <c r="J47" s="75">
        <f>SUM(J33:J46)</f>
        <v>0</v>
      </c>
      <c r="K47" s="38"/>
      <c r="L47" s="65" t="s">
        <v>54</v>
      </c>
    </row>
    <row r="48" spans="2:12" ht="22.5" customHeight="1">
      <c r="B48" s="196" t="s">
        <v>85</v>
      </c>
      <c r="C48" s="190" t="s">
        <v>86</v>
      </c>
      <c r="D48" s="18" t="s">
        <v>75</v>
      </c>
      <c r="E48" s="19"/>
      <c r="F48" s="19" t="s">
        <v>76</v>
      </c>
      <c r="G48" s="19"/>
      <c r="H48" s="19" t="s">
        <v>77</v>
      </c>
      <c r="I48" s="57"/>
      <c r="J48" s="58">
        <f t="shared" ref="J48:J51" si="3">E48*G48*I48</f>
        <v>0</v>
      </c>
      <c r="K48" s="60"/>
      <c r="L48" s="61"/>
    </row>
    <row r="49" spans="2:12" ht="22.5" customHeight="1">
      <c r="B49" s="197"/>
      <c r="C49" s="191"/>
      <c r="D49" s="160" t="s">
        <v>149</v>
      </c>
      <c r="E49" s="19">
        <v>20</v>
      </c>
      <c r="F49" s="19" t="s">
        <v>76</v>
      </c>
      <c r="G49" s="19">
        <v>1</v>
      </c>
      <c r="H49" s="19" t="s">
        <v>77</v>
      </c>
      <c r="I49" s="57">
        <v>300</v>
      </c>
      <c r="J49" s="62">
        <f t="shared" si="3"/>
        <v>6000</v>
      </c>
      <c r="K49" s="76" t="s">
        <v>155</v>
      </c>
      <c r="L49" s="61"/>
    </row>
    <row r="50" spans="2:12" s="2" customFormat="1" ht="22.5" customHeight="1">
      <c r="B50" s="197"/>
      <c r="C50" s="192" t="s">
        <v>87</v>
      </c>
      <c r="D50" s="21" t="s">
        <v>75</v>
      </c>
      <c r="E50" s="22">
        <v>20</v>
      </c>
      <c r="F50" s="22" t="s">
        <v>76</v>
      </c>
      <c r="G50" s="22">
        <v>1</v>
      </c>
      <c r="H50" s="22" t="s">
        <v>77</v>
      </c>
      <c r="I50" s="77">
        <v>300</v>
      </c>
      <c r="J50" s="62">
        <f t="shared" si="3"/>
        <v>6000</v>
      </c>
      <c r="K50" s="76" t="s">
        <v>156</v>
      </c>
      <c r="L50" s="68"/>
    </row>
    <row r="51" spans="2:12" s="2" customFormat="1" ht="22.5" customHeight="1">
      <c r="B51" s="197"/>
      <c r="C51" s="191"/>
      <c r="D51" s="21" t="s">
        <v>78</v>
      </c>
      <c r="E51" s="22"/>
      <c r="F51" s="22" t="s">
        <v>76</v>
      </c>
      <c r="G51" s="22"/>
      <c r="H51" s="22" t="s">
        <v>77</v>
      </c>
      <c r="I51" s="77"/>
      <c r="J51" s="62">
        <f t="shared" si="3"/>
        <v>0</v>
      </c>
      <c r="K51" s="78"/>
      <c r="L51" s="68"/>
    </row>
    <row r="52" spans="2:12" s="2" customFormat="1" ht="22.5" customHeight="1" thickBot="1">
      <c r="B52" s="220" t="s">
        <v>89</v>
      </c>
      <c r="C52" s="221"/>
      <c r="D52" s="222"/>
      <c r="E52" s="38"/>
      <c r="F52" s="38"/>
      <c r="G52" s="38"/>
      <c r="H52" s="38"/>
      <c r="I52" s="38"/>
      <c r="J52" s="75">
        <f>SUM(J48:J51)</f>
        <v>12000</v>
      </c>
      <c r="K52" s="38"/>
      <c r="L52" s="79" t="s">
        <v>51</v>
      </c>
    </row>
    <row r="53" spans="2:12" s="2" customFormat="1" ht="35" customHeight="1" thickTop="1">
      <c r="B53" s="253" t="s">
        <v>187</v>
      </c>
      <c r="C53" s="227" t="s">
        <v>190</v>
      </c>
      <c r="D53" s="39" t="s">
        <v>92</v>
      </c>
      <c r="E53" s="32">
        <v>15</v>
      </c>
      <c r="F53" s="29" t="s">
        <v>93</v>
      </c>
      <c r="G53" s="32">
        <v>2</v>
      </c>
      <c r="H53" s="40" t="s">
        <v>94</v>
      </c>
      <c r="I53" s="69">
        <v>630</v>
      </c>
      <c r="J53" s="80">
        <f t="shared" ref="J53:J63" si="4">E53*G53*I53</f>
        <v>18900</v>
      </c>
      <c r="K53" s="165" t="s">
        <v>172</v>
      </c>
      <c r="L53" s="68"/>
    </row>
    <row r="54" spans="2:12" s="2" customFormat="1" ht="35" customHeight="1">
      <c r="B54" s="233"/>
      <c r="C54" s="227"/>
      <c r="D54" s="39" t="s">
        <v>95</v>
      </c>
      <c r="E54" s="32">
        <v>15</v>
      </c>
      <c r="F54" s="29" t="s">
        <v>93</v>
      </c>
      <c r="G54" s="29">
        <v>2</v>
      </c>
      <c r="H54" s="40" t="s">
        <v>94</v>
      </c>
      <c r="I54" s="69">
        <v>730</v>
      </c>
      <c r="J54" s="80">
        <f t="shared" si="4"/>
        <v>21900</v>
      </c>
      <c r="K54" s="165" t="s">
        <v>172</v>
      </c>
      <c r="L54" s="68"/>
    </row>
    <row r="55" spans="2:12" s="2" customFormat="1" ht="35" customHeight="1">
      <c r="B55" s="233"/>
      <c r="C55" s="227"/>
      <c r="D55" s="39" t="s">
        <v>92</v>
      </c>
      <c r="E55" s="32">
        <v>15</v>
      </c>
      <c r="F55" s="29" t="s">
        <v>93</v>
      </c>
      <c r="G55" s="32">
        <v>2</v>
      </c>
      <c r="H55" s="40" t="s">
        <v>94</v>
      </c>
      <c r="I55" s="69">
        <v>230</v>
      </c>
      <c r="J55" s="80">
        <f t="shared" si="4"/>
        <v>6900</v>
      </c>
      <c r="K55" s="165" t="s">
        <v>171</v>
      </c>
      <c r="L55" s="68"/>
    </row>
    <row r="56" spans="2:12" s="2" customFormat="1" ht="35" customHeight="1">
      <c r="B56" s="233"/>
      <c r="C56" s="227"/>
      <c r="D56" s="39" t="s">
        <v>95</v>
      </c>
      <c r="E56" s="32">
        <v>10</v>
      </c>
      <c r="F56" s="29" t="s">
        <v>93</v>
      </c>
      <c r="G56" s="29">
        <v>2</v>
      </c>
      <c r="H56" s="40" t="s">
        <v>94</v>
      </c>
      <c r="I56" s="69">
        <v>330</v>
      </c>
      <c r="J56" s="80">
        <f t="shared" si="4"/>
        <v>6600</v>
      </c>
      <c r="K56" s="165" t="s">
        <v>171</v>
      </c>
      <c r="L56" s="68"/>
    </row>
    <row r="57" spans="2:12" s="2" customFormat="1" ht="22.5" customHeight="1">
      <c r="B57" s="233"/>
      <c r="C57" s="227"/>
      <c r="D57" s="161"/>
      <c r="E57" s="32"/>
      <c r="F57" s="42" t="s">
        <v>93</v>
      </c>
      <c r="G57" s="29"/>
      <c r="H57" s="40" t="s">
        <v>94</v>
      </c>
      <c r="I57" s="69"/>
      <c r="J57" s="83">
        <f t="shared" si="4"/>
        <v>0</v>
      </c>
      <c r="K57" s="84"/>
      <c r="L57" s="85"/>
    </row>
    <row r="58" spans="2:12" s="2" customFormat="1" ht="22.5" customHeight="1">
      <c r="B58" s="233"/>
      <c r="C58" s="228" t="s">
        <v>96</v>
      </c>
      <c r="D58" s="39" t="s">
        <v>95</v>
      </c>
      <c r="E58" s="32">
        <v>5</v>
      </c>
      <c r="F58" s="29" t="s">
        <v>93</v>
      </c>
      <c r="G58" s="29">
        <v>2</v>
      </c>
      <c r="H58" s="43" t="s">
        <v>97</v>
      </c>
      <c r="I58" s="69">
        <v>700</v>
      </c>
      <c r="J58" s="80">
        <f>E58*G58*I58</f>
        <v>7000</v>
      </c>
      <c r="K58" s="86" t="s">
        <v>157</v>
      </c>
      <c r="L58" s="68"/>
    </row>
    <row r="59" spans="2:12" s="2" customFormat="1" ht="22.5" customHeight="1">
      <c r="B59" s="233"/>
      <c r="C59" s="229"/>
      <c r="D59" s="39"/>
      <c r="E59" s="32"/>
      <c r="F59" s="29" t="s">
        <v>93</v>
      </c>
      <c r="G59" s="29"/>
      <c r="H59" s="43" t="s">
        <v>97</v>
      </c>
      <c r="I59" s="69"/>
      <c r="J59" s="80">
        <f t="shared" si="4"/>
        <v>0</v>
      </c>
      <c r="K59" s="87"/>
      <c r="L59" s="68"/>
    </row>
    <row r="60" spans="2:12" s="2" customFormat="1" ht="22.5" customHeight="1">
      <c r="B60" s="233"/>
      <c r="C60" s="246"/>
      <c r="D60" s="34"/>
      <c r="E60" s="32"/>
      <c r="F60" s="29" t="s">
        <v>93</v>
      </c>
      <c r="G60" s="29"/>
      <c r="H60" s="43" t="s">
        <v>97</v>
      </c>
      <c r="I60" s="69"/>
      <c r="J60" s="80">
        <f t="shared" si="4"/>
        <v>0</v>
      </c>
      <c r="K60" s="87"/>
      <c r="L60" s="88"/>
    </row>
    <row r="61" spans="2:12" s="2" customFormat="1" ht="22.5" customHeight="1">
      <c r="B61" s="233"/>
      <c r="C61" s="231" t="s">
        <v>99</v>
      </c>
      <c r="D61" s="34"/>
      <c r="E61" s="32"/>
      <c r="F61" s="44" t="s">
        <v>93</v>
      </c>
      <c r="G61" s="29"/>
      <c r="H61" s="40" t="s">
        <v>100</v>
      </c>
      <c r="I61" s="69"/>
      <c r="J61" s="80">
        <f t="shared" si="4"/>
        <v>0</v>
      </c>
      <c r="K61" s="86"/>
      <c r="L61" s="72"/>
    </row>
    <row r="62" spans="2:12" s="2" customFormat="1" ht="22.5" customHeight="1">
      <c r="B62" s="233"/>
      <c r="C62" s="231"/>
      <c r="D62" s="34" t="s">
        <v>95</v>
      </c>
      <c r="E62" s="32">
        <v>3</v>
      </c>
      <c r="F62" s="44" t="s">
        <v>93</v>
      </c>
      <c r="G62" s="29">
        <v>2</v>
      </c>
      <c r="H62" s="40" t="s">
        <v>100</v>
      </c>
      <c r="I62" s="69">
        <v>990</v>
      </c>
      <c r="J62" s="80">
        <f t="shared" si="4"/>
        <v>5940</v>
      </c>
      <c r="K62" s="86" t="s">
        <v>158</v>
      </c>
      <c r="L62" s="89"/>
    </row>
    <row r="63" spans="2:12" s="2" customFormat="1" ht="22.5" customHeight="1">
      <c r="B63" s="234"/>
      <c r="C63" s="45" t="s">
        <v>102</v>
      </c>
      <c r="D63" s="35" t="s">
        <v>103</v>
      </c>
      <c r="E63" s="32"/>
      <c r="F63" s="46" t="s">
        <v>104</v>
      </c>
      <c r="G63" s="29"/>
      <c r="H63" s="46" t="s">
        <v>105</v>
      </c>
      <c r="I63" s="69"/>
      <c r="J63" s="90">
        <f t="shared" si="4"/>
        <v>0</v>
      </c>
      <c r="K63" s="91"/>
      <c r="L63" s="92"/>
    </row>
    <row r="64" spans="2:12" s="2" customFormat="1" ht="22.5" customHeight="1" thickBot="1">
      <c r="B64" s="220" t="s">
        <v>106</v>
      </c>
      <c r="C64" s="221"/>
      <c r="D64" s="221"/>
      <c r="E64" s="37"/>
      <c r="F64" s="37"/>
      <c r="G64" s="37"/>
      <c r="H64" s="37"/>
      <c r="I64" s="74"/>
      <c r="J64" s="93">
        <f>SUM(J53:J63)</f>
        <v>67240</v>
      </c>
      <c r="K64" s="94"/>
      <c r="L64" s="79" t="s">
        <v>51</v>
      </c>
    </row>
    <row r="65" spans="2:12" s="2" customFormat="1" ht="22.5" hidden="1" customHeight="1">
      <c r="B65" s="198" t="s">
        <v>107</v>
      </c>
      <c r="C65" s="35" t="s">
        <v>108</v>
      </c>
      <c r="D65" s="39" t="s">
        <v>103</v>
      </c>
      <c r="E65" s="32"/>
      <c r="F65" s="32" t="s">
        <v>76</v>
      </c>
      <c r="G65" s="32"/>
      <c r="H65" s="40" t="s">
        <v>71</v>
      </c>
      <c r="I65" s="118"/>
      <c r="J65" s="71">
        <f t="shared" ref="J65:J71" si="5">E65*G65*I65</f>
        <v>0</v>
      </c>
      <c r="K65" s="119"/>
      <c r="L65" s="120"/>
    </row>
    <row r="66" spans="2:12" ht="22.5" hidden="1" customHeight="1">
      <c r="B66" s="199"/>
      <c r="C66" s="35" t="s">
        <v>109</v>
      </c>
      <c r="D66" s="34" t="s">
        <v>103</v>
      </c>
      <c r="E66" s="32"/>
      <c r="F66" s="29" t="s">
        <v>76</v>
      </c>
      <c r="G66" s="29"/>
      <c r="H66" s="43" t="s">
        <v>71</v>
      </c>
      <c r="I66" s="121"/>
      <c r="J66" s="70">
        <f>E70*G66*I66</f>
        <v>0</v>
      </c>
      <c r="K66" s="122"/>
      <c r="L66" s="61"/>
    </row>
    <row r="67" spans="2:12" ht="22.5" hidden="1" customHeight="1">
      <c r="B67" s="199"/>
      <c r="C67" s="35" t="s">
        <v>110</v>
      </c>
      <c r="D67" s="95" t="s">
        <v>103</v>
      </c>
      <c r="E67" s="32"/>
      <c r="F67" s="29" t="s">
        <v>76</v>
      </c>
      <c r="G67" s="29"/>
      <c r="H67" s="43" t="s">
        <v>71</v>
      </c>
      <c r="I67" s="121"/>
      <c r="J67" s="70">
        <f t="shared" si="5"/>
        <v>0</v>
      </c>
      <c r="K67" s="123"/>
      <c r="L67" s="61"/>
    </row>
    <row r="68" spans="2:12" ht="22.5" hidden="1" customHeight="1">
      <c r="B68" s="199"/>
      <c r="C68" s="35" t="s">
        <v>111</v>
      </c>
      <c r="D68" s="95"/>
      <c r="E68" s="32"/>
      <c r="F68" s="23" t="s">
        <v>70</v>
      </c>
      <c r="G68" s="29"/>
      <c r="H68" s="43" t="s">
        <v>71</v>
      </c>
      <c r="I68" s="121"/>
      <c r="J68" s="70">
        <f t="shared" si="5"/>
        <v>0</v>
      </c>
      <c r="K68" s="123"/>
      <c r="L68" s="61"/>
    </row>
    <row r="69" spans="2:12" ht="22.5" hidden="1" customHeight="1">
      <c r="B69" s="199"/>
      <c r="C69" s="35" t="s">
        <v>112</v>
      </c>
      <c r="D69" s="35"/>
      <c r="E69" s="32"/>
      <c r="F69" s="23" t="s">
        <v>70</v>
      </c>
      <c r="G69" s="29"/>
      <c r="H69" s="43" t="s">
        <v>71</v>
      </c>
      <c r="I69" s="121"/>
      <c r="J69" s="70">
        <f t="shared" si="5"/>
        <v>0</v>
      </c>
      <c r="K69" s="123"/>
      <c r="L69" s="61"/>
    </row>
    <row r="70" spans="2:12" ht="22.5" hidden="1" customHeight="1">
      <c r="B70" s="199"/>
      <c r="C70" s="35" t="s">
        <v>113</v>
      </c>
      <c r="D70" s="35" t="s">
        <v>103</v>
      </c>
      <c r="E70" s="32"/>
      <c r="F70" s="29" t="s">
        <v>76</v>
      </c>
      <c r="G70" s="29"/>
      <c r="H70" s="43" t="s">
        <v>71</v>
      </c>
      <c r="I70" s="121"/>
      <c r="J70" s="70">
        <f t="shared" si="5"/>
        <v>0</v>
      </c>
      <c r="K70" s="124"/>
      <c r="L70" s="125"/>
    </row>
    <row r="71" spans="2:12" ht="22.5" hidden="1" customHeight="1">
      <c r="B71" s="200"/>
      <c r="C71" s="35" t="s">
        <v>102</v>
      </c>
      <c r="D71" s="35" t="s">
        <v>103</v>
      </c>
      <c r="E71" s="32"/>
      <c r="F71" s="23" t="s">
        <v>70</v>
      </c>
      <c r="G71" s="29"/>
      <c r="H71" s="43" t="s">
        <v>71</v>
      </c>
      <c r="I71" s="121"/>
      <c r="J71" s="70">
        <f t="shared" si="5"/>
        <v>0</v>
      </c>
      <c r="K71" s="124"/>
      <c r="L71" s="125"/>
    </row>
    <row r="72" spans="2:12" ht="22.5" hidden="1" customHeight="1">
      <c r="B72" s="96" t="s">
        <v>114</v>
      </c>
      <c r="C72" s="37"/>
      <c r="D72" s="37"/>
      <c r="E72" s="97"/>
      <c r="F72" s="37"/>
      <c r="G72" s="97"/>
      <c r="H72" s="97"/>
      <c r="I72" s="74"/>
      <c r="J72" s="93">
        <f>SUM(J65:J71)</f>
        <v>0</v>
      </c>
      <c r="K72" s="94"/>
      <c r="L72" s="79" t="s">
        <v>51</v>
      </c>
    </row>
    <row r="73" spans="2:12" ht="22.5" hidden="1" customHeight="1">
      <c r="B73" s="201" t="s">
        <v>115</v>
      </c>
      <c r="C73" s="223" t="s">
        <v>116</v>
      </c>
      <c r="D73" s="224"/>
      <c r="E73" s="32"/>
      <c r="F73" s="19" t="s">
        <v>76</v>
      </c>
      <c r="G73" s="98"/>
      <c r="H73" s="98" t="s">
        <v>117</v>
      </c>
      <c r="I73" s="126"/>
      <c r="J73" s="127">
        <f t="shared" ref="J73:J80" si="6">E73*G73*I73</f>
        <v>0</v>
      </c>
      <c r="K73" s="31"/>
      <c r="L73" s="61"/>
    </row>
    <row r="74" spans="2:12" ht="22.5" hidden="1" customHeight="1">
      <c r="B74" s="202"/>
      <c r="C74" s="225" t="s">
        <v>118</v>
      </c>
      <c r="D74" s="226"/>
      <c r="E74" s="29"/>
      <c r="F74" s="22" t="s">
        <v>76</v>
      </c>
      <c r="G74" s="99"/>
      <c r="H74" s="99" t="s">
        <v>119</v>
      </c>
      <c r="I74" s="128"/>
      <c r="J74" s="129">
        <f t="shared" si="6"/>
        <v>0</v>
      </c>
      <c r="K74" s="26"/>
      <c r="L74" s="61"/>
    </row>
    <row r="75" spans="2:12" ht="22.5" hidden="1" customHeight="1">
      <c r="B75" s="215" t="s">
        <v>120</v>
      </c>
      <c r="C75" s="216"/>
      <c r="D75" s="37"/>
      <c r="E75" s="97"/>
      <c r="F75" s="97"/>
      <c r="G75" s="97"/>
      <c r="H75" s="97"/>
      <c r="I75" s="130"/>
      <c r="J75" s="75">
        <f>SUM(J73:J74)</f>
        <v>0</v>
      </c>
      <c r="K75" s="94"/>
      <c r="L75" s="79" t="s">
        <v>51</v>
      </c>
    </row>
    <row r="76" spans="2:12" s="2" customFormat="1" ht="22.5" customHeight="1" thickTop="1">
      <c r="B76" s="199" t="s">
        <v>121</v>
      </c>
      <c r="C76" s="100" t="s">
        <v>122</v>
      </c>
      <c r="D76" s="39" t="s">
        <v>123</v>
      </c>
      <c r="E76" s="32">
        <v>50</v>
      </c>
      <c r="F76" s="32" t="s">
        <v>76</v>
      </c>
      <c r="G76" s="32">
        <v>1</v>
      </c>
      <c r="H76" s="40" t="s">
        <v>71</v>
      </c>
      <c r="I76" s="118">
        <v>25</v>
      </c>
      <c r="J76" s="71">
        <f t="shared" si="6"/>
        <v>1250</v>
      </c>
      <c r="K76" s="131" t="s">
        <v>124</v>
      </c>
      <c r="L76" s="120"/>
    </row>
    <row r="77" spans="2:12" ht="22.5" customHeight="1">
      <c r="B77" s="199"/>
      <c r="C77" s="101" t="s">
        <v>125</v>
      </c>
      <c r="D77" s="34"/>
      <c r="E77" s="29">
        <v>60</v>
      </c>
      <c r="F77" s="29" t="s">
        <v>76</v>
      </c>
      <c r="G77" s="29">
        <v>3</v>
      </c>
      <c r="H77" s="43" t="s">
        <v>126</v>
      </c>
      <c r="I77" s="121">
        <v>2</v>
      </c>
      <c r="J77" s="70">
        <f t="shared" si="6"/>
        <v>360</v>
      </c>
      <c r="K77" s="132"/>
      <c r="L77" s="61"/>
    </row>
    <row r="78" spans="2:12" ht="22.5" customHeight="1">
      <c r="B78" s="199"/>
      <c r="C78" s="102" t="s">
        <v>83</v>
      </c>
      <c r="D78" s="95"/>
      <c r="E78" s="29"/>
      <c r="F78" s="29" t="s">
        <v>76</v>
      </c>
      <c r="G78" s="29"/>
      <c r="H78" s="43" t="s">
        <v>71</v>
      </c>
      <c r="I78" s="121"/>
      <c r="J78" s="70">
        <f t="shared" si="6"/>
        <v>0</v>
      </c>
      <c r="K78" s="123"/>
      <c r="L78" s="61"/>
    </row>
    <row r="79" spans="2:12" ht="22.5" customHeight="1">
      <c r="B79" s="199"/>
      <c r="C79" s="102" t="s">
        <v>127</v>
      </c>
      <c r="D79" s="95"/>
      <c r="E79" s="29">
        <v>5</v>
      </c>
      <c r="F79" s="20" t="s">
        <v>58</v>
      </c>
      <c r="G79" s="29">
        <v>1</v>
      </c>
      <c r="H79" s="36" t="s">
        <v>71</v>
      </c>
      <c r="I79" s="121">
        <v>60</v>
      </c>
      <c r="J79" s="70">
        <f t="shared" si="6"/>
        <v>300</v>
      </c>
      <c r="K79" s="133"/>
      <c r="L79" s="61"/>
    </row>
    <row r="80" spans="2:12" ht="22.5" customHeight="1">
      <c r="B80" s="200"/>
      <c r="C80" s="102" t="s">
        <v>128</v>
      </c>
      <c r="D80" s="103" t="s">
        <v>179</v>
      </c>
      <c r="E80" s="29"/>
      <c r="F80" s="23" t="s">
        <v>70</v>
      </c>
      <c r="G80" s="29"/>
      <c r="H80" s="43" t="s">
        <v>71</v>
      </c>
      <c r="I80" s="121"/>
      <c r="J80" s="70">
        <f t="shared" si="6"/>
        <v>0</v>
      </c>
      <c r="K80" s="123"/>
      <c r="L80" s="61"/>
    </row>
    <row r="81" spans="2:14" ht="22.5" customHeight="1">
      <c r="B81" s="104" t="s">
        <v>129</v>
      </c>
      <c r="C81" s="37"/>
      <c r="D81" s="37"/>
      <c r="E81" s="37"/>
      <c r="F81" s="37"/>
      <c r="G81" s="37"/>
      <c r="H81" s="37"/>
      <c r="I81" s="74"/>
      <c r="J81" s="93">
        <f>SUM(J76:J80)</f>
        <v>1910</v>
      </c>
      <c r="K81" s="94"/>
      <c r="L81" s="79" t="s">
        <v>51</v>
      </c>
    </row>
    <row r="82" spans="2:14" ht="102" customHeight="1">
      <c r="B82" s="206" t="s">
        <v>130</v>
      </c>
      <c r="C82" s="207"/>
      <c r="D82" s="208"/>
      <c r="E82" s="105">
        <v>3</v>
      </c>
      <c r="F82" s="106" t="s">
        <v>76</v>
      </c>
      <c r="G82" s="107">
        <v>3</v>
      </c>
      <c r="H82" s="107" t="s">
        <v>59</v>
      </c>
      <c r="I82" s="134">
        <v>450</v>
      </c>
      <c r="J82" s="135">
        <f t="shared" ref="J82:J87" si="7">E82*G82*I82</f>
        <v>4050</v>
      </c>
      <c r="K82" s="136"/>
      <c r="L82" s="137" t="s">
        <v>131</v>
      </c>
    </row>
    <row r="83" spans="2:14" ht="22.5" customHeight="1">
      <c r="B83" s="217" t="s">
        <v>132</v>
      </c>
      <c r="C83" s="218"/>
      <c r="D83" s="219"/>
      <c r="E83" s="108">
        <v>2</v>
      </c>
      <c r="F83" s="109" t="s">
        <v>76</v>
      </c>
      <c r="G83" s="110">
        <v>1</v>
      </c>
      <c r="H83" s="110" t="s">
        <v>59</v>
      </c>
      <c r="I83" s="134">
        <v>250</v>
      </c>
      <c r="J83" s="138">
        <f t="shared" si="7"/>
        <v>500</v>
      </c>
      <c r="K83" s="139"/>
      <c r="L83" s="140" t="s">
        <v>131</v>
      </c>
    </row>
    <row r="84" spans="2:14" ht="22.5" customHeight="1" thickTop="1" thickBot="1">
      <c r="B84" s="206" t="s">
        <v>133</v>
      </c>
      <c r="C84" s="207"/>
      <c r="D84" s="208"/>
      <c r="E84" s="105"/>
      <c r="F84" s="105" t="s">
        <v>76</v>
      </c>
      <c r="G84" s="105"/>
      <c r="H84" s="111" t="s">
        <v>71</v>
      </c>
      <c r="I84" s="134"/>
      <c r="J84" s="135">
        <f t="shared" si="7"/>
        <v>0</v>
      </c>
      <c r="K84" s="141"/>
      <c r="L84" s="137" t="s">
        <v>51</v>
      </c>
    </row>
    <row r="85" spans="2:14" ht="22.5" customHeight="1" thickTop="1">
      <c r="B85" s="185" t="s">
        <v>177</v>
      </c>
      <c r="C85" s="186"/>
      <c r="D85" s="91" t="s">
        <v>134</v>
      </c>
      <c r="E85" s="32">
        <v>1</v>
      </c>
      <c r="F85" s="19" t="s">
        <v>76</v>
      </c>
      <c r="G85" s="32">
        <v>2</v>
      </c>
      <c r="H85" s="112" t="s">
        <v>135</v>
      </c>
      <c r="I85" s="142">
        <v>1500</v>
      </c>
      <c r="J85" s="127">
        <f t="shared" si="7"/>
        <v>3000</v>
      </c>
      <c r="K85" s="143" t="s">
        <v>183</v>
      </c>
      <c r="L85" s="59"/>
    </row>
    <row r="86" spans="2:14" ht="22.5" customHeight="1">
      <c r="B86" s="187"/>
      <c r="C86" s="186"/>
      <c r="D86" s="86" t="s">
        <v>137</v>
      </c>
      <c r="E86" s="29">
        <v>1</v>
      </c>
      <c r="F86" s="29" t="s">
        <v>47</v>
      </c>
      <c r="G86" s="29">
        <v>3</v>
      </c>
      <c r="H86" s="43" t="s">
        <v>138</v>
      </c>
      <c r="I86" s="69">
        <v>850</v>
      </c>
      <c r="J86" s="129">
        <f t="shared" si="7"/>
        <v>2550</v>
      </c>
      <c r="K86" s="143" t="s">
        <v>159</v>
      </c>
      <c r="L86" s="61"/>
    </row>
    <row r="87" spans="2:14" ht="22.5" customHeight="1">
      <c r="B87" s="188"/>
      <c r="C87" s="189"/>
      <c r="D87" s="87" t="s">
        <v>139</v>
      </c>
      <c r="E87" s="29">
        <v>1</v>
      </c>
      <c r="F87" s="22" t="s">
        <v>76</v>
      </c>
      <c r="G87" s="29">
        <v>4</v>
      </c>
      <c r="H87" s="99" t="s">
        <v>59</v>
      </c>
      <c r="I87" s="69">
        <v>400</v>
      </c>
      <c r="J87" s="129">
        <f t="shared" si="7"/>
        <v>1600</v>
      </c>
      <c r="K87" s="143" t="s">
        <v>159</v>
      </c>
      <c r="L87" s="61"/>
    </row>
    <row r="88" spans="2:14" ht="22.5" customHeight="1">
      <c r="B88" s="220" t="s">
        <v>140</v>
      </c>
      <c r="C88" s="221"/>
      <c r="D88" s="113"/>
      <c r="E88" s="114"/>
      <c r="F88" s="114"/>
      <c r="G88" s="114"/>
      <c r="H88" s="114"/>
      <c r="I88" s="144"/>
      <c r="J88" s="75">
        <f>SUM(J85:J87)</f>
        <v>7150</v>
      </c>
      <c r="K88" s="38"/>
      <c r="L88" s="145" t="s">
        <v>51</v>
      </c>
      <c r="N88" s="1">
        <v>320</v>
      </c>
    </row>
    <row r="89" spans="2:14" ht="37.5" customHeight="1">
      <c r="B89" s="203" t="s">
        <v>141</v>
      </c>
      <c r="C89" s="204"/>
      <c r="D89" s="204"/>
      <c r="E89" s="204"/>
      <c r="F89" s="204"/>
      <c r="G89" s="204"/>
      <c r="H89" s="204"/>
      <c r="I89" s="205"/>
      <c r="J89" s="146">
        <f>(J88+J84+J83+J82+J81+J75+J72+J64+J52+J47+J32+J18)*5%</f>
        <v>4642.5</v>
      </c>
      <c r="K89" s="147" t="s">
        <v>142</v>
      </c>
      <c r="L89" s="137" t="s">
        <v>51</v>
      </c>
      <c r="N89" s="1">
        <v>240</v>
      </c>
    </row>
    <row r="90" spans="2:14" ht="37.5" customHeight="1">
      <c r="B90" s="206" t="s">
        <v>143</v>
      </c>
      <c r="C90" s="207"/>
      <c r="D90" s="207"/>
      <c r="E90" s="207"/>
      <c r="F90" s="207"/>
      <c r="G90" s="207"/>
      <c r="H90" s="208"/>
      <c r="I90" s="148">
        <v>165</v>
      </c>
      <c r="J90" s="135">
        <f>I90*I10</f>
        <v>9900</v>
      </c>
      <c r="K90" s="149" t="s">
        <v>144</v>
      </c>
      <c r="L90" s="137" t="s">
        <v>51</v>
      </c>
      <c r="N90" s="1">
        <v>200</v>
      </c>
    </row>
    <row r="91" spans="2:14" ht="37.5" customHeight="1">
      <c r="B91" s="209" t="s">
        <v>145</v>
      </c>
      <c r="C91" s="210"/>
      <c r="D91" s="115"/>
      <c r="E91" s="115"/>
      <c r="F91" s="115"/>
      <c r="G91" s="115"/>
      <c r="H91" s="115"/>
      <c r="I91" s="150"/>
      <c r="J91" s="151">
        <f>J90+J89+J88+J84+J83+J82+J81+J75+J72+J64+J52+J47+J32+J18</f>
        <v>107392.5</v>
      </c>
      <c r="K91" s="152"/>
      <c r="L91" s="153"/>
      <c r="N91" s="1">
        <v>165</v>
      </c>
    </row>
    <row r="92" spans="2:14" s="3" customFormat="1" ht="37.5" customHeight="1">
      <c r="B92" s="211" t="s">
        <v>146</v>
      </c>
      <c r="C92" s="212"/>
      <c r="D92" s="116"/>
      <c r="E92" s="116"/>
      <c r="F92" s="116"/>
      <c r="G92" s="116"/>
      <c r="H92" s="116"/>
      <c r="I92" s="116"/>
      <c r="J92" s="154">
        <f>SUMIF(L:L,"旅行社",J:J)</f>
        <v>107392.5</v>
      </c>
      <c r="K92" s="155" t="s">
        <v>147</v>
      </c>
      <c r="L92" s="156"/>
    </row>
    <row r="93" spans="2:14" ht="37.5" customHeight="1">
      <c r="B93" s="213" t="s">
        <v>148</v>
      </c>
      <c r="C93" s="214"/>
      <c r="D93" s="214"/>
      <c r="E93" s="117"/>
      <c r="F93" s="117"/>
      <c r="G93" s="117"/>
      <c r="H93" s="117"/>
      <c r="I93" s="117"/>
      <c r="J93" s="157">
        <f>SUMIF(L:L,"直付",J:J)</f>
        <v>0</v>
      </c>
      <c r="K93" s="158"/>
      <c r="L93" s="159"/>
    </row>
    <row r="94" spans="2:14">
      <c r="B94" s="174"/>
      <c r="C94" s="174"/>
      <c r="D94" s="174"/>
      <c r="E94" s="174"/>
      <c r="F94" s="174"/>
      <c r="G94" s="174"/>
      <c r="H94" s="174"/>
      <c r="I94" s="174"/>
      <c r="J94" s="174"/>
      <c r="K94" s="174"/>
    </row>
    <row r="95" spans="2:14">
      <c r="B95" s="174"/>
      <c r="C95" s="174"/>
      <c r="D95" s="174"/>
      <c r="E95" s="174"/>
      <c r="F95" s="174"/>
      <c r="G95" s="174"/>
      <c r="H95" s="174"/>
      <c r="I95" s="174"/>
      <c r="J95" s="174"/>
      <c r="K95" s="174"/>
    </row>
    <row r="96" spans="2:14">
      <c r="B96" s="174"/>
      <c r="C96" s="174"/>
      <c r="D96" s="174"/>
      <c r="E96" s="174"/>
      <c r="F96" s="174"/>
      <c r="G96" s="174"/>
      <c r="H96" s="174"/>
      <c r="I96" s="174"/>
      <c r="J96" s="174"/>
      <c r="K96" s="174"/>
    </row>
    <row r="97" spans="2:11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>
      <c r="B98" s="2"/>
      <c r="C98" s="2"/>
      <c r="D98" s="2"/>
      <c r="E98" s="2"/>
      <c r="F98" s="2"/>
      <c r="G98" s="2"/>
      <c r="H98" s="2"/>
      <c r="I98" s="2"/>
      <c r="J98" s="2"/>
      <c r="K98" s="2"/>
    </row>
  </sheetData>
  <mergeCells count="53">
    <mergeCell ref="B4:L4"/>
    <mergeCell ref="C5:D5"/>
    <mergeCell ref="C6:D6"/>
    <mergeCell ref="C7:D7"/>
    <mergeCell ref="C8:D8"/>
    <mergeCell ref="C9:D9"/>
    <mergeCell ref="E10:F10"/>
    <mergeCell ref="B11:J11"/>
    <mergeCell ref="B18:C18"/>
    <mergeCell ref="B32:C32"/>
    <mergeCell ref="B14:B17"/>
    <mergeCell ref="B19:B31"/>
    <mergeCell ref="C14:C15"/>
    <mergeCell ref="C16:C17"/>
    <mergeCell ref="C20:C26"/>
    <mergeCell ref="D12:D13"/>
    <mergeCell ref="B47:D47"/>
    <mergeCell ref="B52:D52"/>
    <mergeCell ref="B64:D64"/>
    <mergeCell ref="C73:D73"/>
    <mergeCell ref="C74:D74"/>
    <mergeCell ref="C48:C49"/>
    <mergeCell ref="C50:C51"/>
    <mergeCell ref="C53:C57"/>
    <mergeCell ref="C58:C60"/>
    <mergeCell ref="C61:C62"/>
    <mergeCell ref="B53:B63"/>
    <mergeCell ref="B90:H90"/>
    <mergeCell ref="B91:C91"/>
    <mergeCell ref="B92:C92"/>
    <mergeCell ref="B93:D93"/>
    <mergeCell ref="B75:C75"/>
    <mergeCell ref="B82:D82"/>
    <mergeCell ref="B83:D83"/>
    <mergeCell ref="B84:D84"/>
    <mergeCell ref="B88:C88"/>
    <mergeCell ref="B76:B80"/>
    <mergeCell ref="B94:K96"/>
    <mergeCell ref="K12:K13"/>
    <mergeCell ref="L12:L13"/>
    <mergeCell ref="B1:L3"/>
    <mergeCell ref="B12:C13"/>
    <mergeCell ref="B85:C87"/>
    <mergeCell ref="C33:C35"/>
    <mergeCell ref="C36:C38"/>
    <mergeCell ref="C39:C41"/>
    <mergeCell ref="C42:C44"/>
    <mergeCell ref="C45:C46"/>
    <mergeCell ref="B33:B46"/>
    <mergeCell ref="B48:B51"/>
    <mergeCell ref="B65:B71"/>
    <mergeCell ref="B73:B74"/>
    <mergeCell ref="B89:I89"/>
  </mergeCells>
  <phoneticPr fontId="29" type="noConversion"/>
  <dataValidations count="7">
    <dataValidation type="list" allowBlank="1" showInputMessage="1" showErrorMessage="1" sqref="C5:D5" xr:uid="{7409E304-0C4B-456D-8E16-17EF0B7E28AA}">
      <formula1>$N$4:$N$14</formula1>
    </dataValidation>
    <dataValidation type="list" allowBlank="1" showInputMessage="1" showErrorMessage="1" sqref="L64 L5:L11 L76:L65532 L14:L62" xr:uid="{00000000-0002-0000-0300-000001000000}">
      <formula1>$O$15:$O$17</formula1>
    </dataValidation>
    <dataValidation type="list" allowBlank="1" showInputMessage="1" showErrorMessage="1" sqref="L63" xr:uid="{00000000-0002-0000-0300-000004000000}">
      <formula1>$O$16:$O$18</formula1>
    </dataValidation>
    <dataValidation type="list" allowBlank="1" showInputMessage="1" showErrorMessage="1" sqref="I90" xr:uid="{00000000-0002-0000-0300-000005000000}">
      <formula1>$N$88:$N$91</formula1>
    </dataValidation>
    <dataValidation type="list" allowBlank="1" showInputMessage="1" showErrorMessage="1" sqref="L65:L75" xr:uid="{00000000-0002-0000-0300-000006000000}">
      <formula1>$O$16:$O$23</formula1>
    </dataValidation>
    <dataValidation type="list" allowBlank="1" showInputMessage="1" showErrorMessage="1" sqref="D53:D62" xr:uid="{00000000-0002-0000-0300-000002000000}">
      <formula1>"普通轿车5座 5 Seats,商务车7座 7 Seats,中巴车33座以下 33 Seats,大巴车45座以下 45 Seats"</formula1>
    </dataValidation>
    <dataValidation type="list" allowBlank="1" showInputMessage="1" showErrorMessage="1" sqref="H53:H62" xr:uid="{00000000-0002-0000-0300-000003000000}">
      <formula1>"单程 one way,半日包车 Half day charter,全天包车 Full day charter"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96"/>
  <sheetViews>
    <sheetView topLeftCell="A6" zoomScale="55" zoomScaleNormal="55" workbookViewId="0">
      <selection activeCell="F82" sqref="F82"/>
    </sheetView>
  </sheetViews>
  <sheetFormatPr defaultColWidth="10.265625" defaultRowHeight="13.5"/>
  <cols>
    <col min="1" max="1" width="10.265625" style="1"/>
    <col min="2" max="2" width="32.265625" style="1" customWidth="1"/>
    <col min="3" max="3" width="50.46484375" style="1"/>
    <col min="4" max="4" width="65.265625" style="1"/>
    <col min="5" max="5" width="9.73046875" style="1" customWidth="1"/>
    <col min="6" max="6" width="12.796875" style="1" customWidth="1"/>
    <col min="7" max="7" width="9.1328125" style="1" customWidth="1"/>
    <col min="8" max="8" width="29" style="1" customWidth="1"/>
    <col min="9" max="9" width="19.73046875" style="1" customWidth="1"/>
    <col min="10" max="10" width="22.73046875" style="1" customWidth="1"/>
    <col min="11" max="11" width="52.796875" style="1" customWidth="1"/>
    <col min="12" max="12" width="34.796875" style="1" customWidth="1"/>
    <col min="13" max="13" width="13.1328125" style="1" customWidth="1"/>
    <col min="14" max="14" width="37.1328125" style="1" customWidth="1"/>
    <col min="15" max="15" width="36.3984375" style="1" customWidth="1"/>
    <col min="16" max="19" width="10.265625" style="1" customWidth="1"/>
    <col min="20" max="16384" width="10.265625" style="1"/>
  </cols>
  <sheetData>
    <row r="1" spans="2:15" ht="18.75" customHeight="1">
      <c r="B1" s="179" t="s">
        <v>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5" ht="34.5" customHeight="1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15" ht="19.5" customHeight="1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2:15" ht="62.25" customHeight="1">
      <c r="B4" s="249" t="s">
        <v>10</v>
      </c>
      <c r="C4" s="250"/>
      <c r="D4" s="250"/>
      <c r="E4" s="250"/>
      <c r="F4" s="250"/>
      <c r="G4" s="250"/>
      <c r="H4" s="250"/>
      <c r="I4" s="250"/>
      <c r="J4" s="250"/>
      <c r="K4" s="250"/>
      <c r="L4" s="251"/>
      <c r="N4" s="1" t="s">
        <v>11</v>
      </c>
    </row>
    <row r="5" spans="2:15" ht="28.5" customHeight="1">
      <c r="B5" s="4" t="s">
        <v>12</v>
      </c>
      <c r="C5" s="252" t="s">
        <v>24</v>
      </c>
      <c r="D5" s="252"/>
      <c r="E5" s="5"/>
      <c r="F5" s="5"/>
      <c r="G5" s="5"/>
      <c r="H5" s="5"/>
      <c r="I5" s="5"/>
      <c r="J5" s="5"/>
      <c r="K5" s="5"/>
      <c r="L5" s="47"/>
      <c r="N5" s="1" t="s">
        <v>13</v>
      </c>
    </row>
    <row r="6" spans="2:15" ht="27.75" customHeight="1">
      <c r="B6" s="6" t="s">
        <v>14</v>
      </c>
      <c r="C6" s="235" t="s">
        <v>181</v>
      </c>
      <c r="D6" s="236"/>
      <c r="E6" s="7"/>
      <c r="F6" s="7"/>
      <c r="G6" s="7"/>
      <c r="H6" s="7"/>
      <c r="I6" s="7"/>
      <c r="J6" s="7"/>
      <c r="K6" s="7"/>
      <c r="L6" s="48"/>
      <c r="N6" s="1" t="s">
        <v>15</v>
      </c>
    </row>
    <row r="7" spans="2:15" ht="27.4">
      <c r="B7" s="8" t="s">
        <v>16</v>
      </c>
      <c r="C7" s="235" t="s">
        <v>17</v>
      </c>
      <c r="D7" s="236"/>
      <c r="E7" s="9"/>
      <c r="F7" s="9"/>
      <c r="G7" s="9"/>
      <c r="H7" s="9"/>
      <c r="I7" s="9"/>
      <c r="J7" s="9"/>
      <c r="K7" s="9"/>
      <c r="L7" s="48"/>
      <c r="N7" s="1" t="s">
        <v>18</v>
      </c>
    </row>
    <row r="8" spans="2:15" ht="27.4">
      <c r="B8" s="8" t="s">
        <v>19</v>
      </c>
      <c r="C8" s="236" t="s">
        <v>20</v>
      </c>
      <c r="D8" s="236"/>
      <c r="E8" s="9"/>
      <c r="F8" s="9"/>
      <c r="G8" s="9"/>
      <c r="H8" s="9"/>
      <c r="I8" s="9"/>
      <c r="J8" s="9"/>
      <c r="K8" s="11"/>
      <c r="L8" s="48"/>
      <c r="N8" s="1" t="s">
        <v>21</v>
      </c>
    </row>
    <row r="9" spans="2:15" ht="29.65">
      <c r="B9" s="8" t="s">
        <v>22</v>
      </c>
      <c r="C9" s="235" t="s">
        <v>23</v>
      </c>
      <c r="D9" s="236"/>
      <c r="E9" s="9"/>
      <c r="F9" s="9"/>
      <c r="G9" s="9"/>
      <c r="H9" s="9"/>
      <c r="I9" s="9"/>
      <c r="J9" s="9"/>
      <c r="K9" s="11"/>
      <c r="L9" s="48"/>
      <c r="N9" s="49" t="s">
        <v>24</v>
      </c>
    </row>
    <row r="10" spans="2:15" ht="28.15">
      <c r="B10" s="8" t="s">
        <v>25</v>
      </c>
      <c r="C10" s="10">
        <v>70</v>
      </c>
      <c r="D10" s="11" t="s">
        <v>26</v>
      </c>
      <c r="E10" s="237">
        <v>10</v>
      </c>
      <c r="F10" s="237"/>
      <c r="G10" s="13" t="s">
        <v>27</v>
      </c>
      <c r="H10" s="11" t="s">
        <v>28</v>
      </c>
      <c r="I10" s="12">
        <f>C10+E10</f>
        <v>80</v>
      </c>
      <c r="J10" s="50" t="s">
        <v>29</v>
      </c>
      <c r="K10" s="51">
        <f>J89/I10</f>
        <v>1235.7375</v>
      </c>
      <c r="L10" s="48"/>
      <c r="N10" s="1" t="s">
        <v>30</v>
      </c>
    </row>
    <row r="11" spans="2:15" ht="13.9">
      <c r="B11" s="238"/>
      <c r="C11" s="239"/>
      <c r="D11" s="239"/>
      <c r="E11" s="239"/>
      <c r="F11" s="239"/>
      <c r="G11" s="239"/>
      <c r="H11" s="239"/>
      <c r="I11" s="239"/>
      <c r="J11" s="239"/>
      <c r="K11" s="52"/>
      <c r="L11" s="53"/>
      <c r="N11" s="1" t="s">
        <v>31</v>
      </c>
    </row>
    <row r="12" spans="2:15" ht="13.9">
      <c r="B12" s="181" t="s">
        <v>32</v>
      </c>
      <c r="C12" s="182"/>
      <c r="D12" s="247" t="s">
        <v>33</v>
      </c>
      <c r="E12" s="14" t="s">
        <v>34</v>
      </c>
      <c r="F12" s="15"/>
      <c r="G12" s="15"/>
      <c r="H12" s="16"/>
      <c r="I12" s="54" t="s">
        <v>35</v>
      </c>
      <c r="J12" s="55"/>
      <c r="K12" s="175" t="s">
        <v>36</v>
      </c>
      <c r="L12" s="177" t="s">
        <v>37</v>
      </c>
      <c r="N12" s="1" t="s">
        <v>38</v>
      </c>
    </row>
    <row r="13" spans="2:15" ht="27.75" thickBot="1">
      <c r="B13" s="183"/>
      <c r="C13" s="184"/>
      <c r="D13" s="248"/>
      <c r="E13" s="17" t="s">
        <v>39</v>
      </c>
      <c r="F13" s="17" t="s">
        <v>40</v>
      </c>
      <c r="G13" s="17" t="s">
        <v>39</v>
      </c>
      <c r="H13" s="17" t="s">
        <v>40</v>
      </c>
      <c r="I13" s="56" t="s">
        <v>41</v>
      </c>
      <c r="J13" s="56" t="s">
        <v>42</v>
      </c>
      <c r="K13" s="176"/>
      <c r="L13" s="178"/>
      <c r="N13" s="1" t="s">
        <v>43</v>
      </c>
    </row>
    <row r="14" spans="2:15" ht="22.5" hidden="1" customHeight="1">
      <c r="B14" s="196" t="s">
        <v>44</v>
      </c>
      <c r="C14" s="244" t="s">
        <v>45</v>
      </c>
      <c r="D14" s="18" t="s">
        <v>46</v>
      </c>
      <c r="E14" s="19"/>
      <c r="F14" s="20" t="s">
        <v>47</v>
      </c>
      <c r="G14" s="19"/>
      <c r="H14" s="20" t="s">
        <v>48</v>
      </c>
      <c r="I14" s="57"/>
      <c r="J14" s="58">
        <f t="shared" ref="J14:J17" si="0">E14*G14*I14</f>
        <v>0</v>
      </c>
      <c r="K14" s="31"/>
      <c r="L14" s="59"/>
      <c r="N14" s="1" t="s">
        <v>49</v>
      </c>
    </row>
    <row r="15" spans="2:15" ht="22.5" hidden="1" customHeight="1">
      <c r="B15" s="197"/>
      <c r="C15" s="245"/>
      <c r="D15" s="18" t="s">
        <v>50</v>
      </c>
      <c r="E15" s="19"/>
      <c r="F15" s="20" t="s">
        <v>47</v>
      </c>
      <c r="G15" s="19"/>
      <c r="H15" s="20" t="s">
        <v>48</v>
      </c>
      <c r="I15" s="57"/>
      <c r="J15" s="58">
        <f t="shared" si="0"/>
        <v>0</v>
      </c>
      <c r="K15" s="60"/>
      <c r="L15" s="61"/>
      <c r="O15" s="1" t="s">
        <v>51</v>
      </c>
    </row>
    <row r="16" spans="2:15" ht="22.5" hidden="1" customHeight="1">
      <c r="B16" s="197"/>
      <c r="C16" s="244" t="s">
        <v>52</v>
      </c>
      <c r="D16" s="21" t="s">
        <v>46</v>
      </c>
      <c r="E16" s="19"/>
      <c r="F16" s="20" t="s">
        <v>47</v>
      </c>
      <c r="G16" s="19"/>
      <c r="H16" s="20" t="s">
        <v>48</v>
      </c>
      <c r="I16" s="57"/>
      <c r="J16" s="58">
        <f t="shared" si="0"/>
        <v>0</v>
      </c>
      <c r="K16" s="31"/>
      <c r="L16" s="61"/>
    </row>
    <row r="17" spans="2:12" ht="22.5" hidden="1" customHeight="1">
      <c r="B17" s="240"/>
      <c r="C17" s="245"/>
      <c r="D17" s="18" t="s">
        <v>50</v>
      </c>
      <c r="E17" s="22"/>
      <c r="F17" s="23" t="s">
        <v>47</v>
      </c>
      <c r="G17" s="22"/>
      <c r="H17" s="23" t="s">
        <v>48</v>
      </c>
      <c r="I17" s="57"/>
      <c r="J17" s="62">
        <f t="shared" si="0"/>
        <v>0</v>
      </c>
      <c r="K17" s="26"/>
      <c r="L17" s="61"/>
    </row>
    <row r="18" spans="2:12" ht="22.5" hidden="1" customHeight="1">
      <c r="B18" s="217" t="s">
        <v>53</v>
      </c>
      <c r="C18" s="218"/>
      <c r="D18" s="24"/>
      <c r="E18" s="24"/>
      <c r="F18" s="24"/>
      <c r="G18" s="24"/>
      <c r="H18" s="24"/>
      <c r="I18" s="63"/>
      <c r="J18" s="64">
        <f>SUM(J14:J17)</f>
        <v>0</v>
      </c>
      <c r="K18" s="38"/>
      <c r="L18" s="65" t="s">
        <v>54</v>
      </c>
    </row>
    <row r="19" spans="2:12" s="2" customFormat="1" ht="22.5" hidden="1" customHeight="1">
      <c r="B19" s="241" t="s">
        <v>55</v>
      </c>
      <c r="C19" s="25" t="s">
        <v>56</v>
      </c>
      <c r="D19" s="26" t="s">
        <v>57</v>
      </c>
      <c r="E19" s="27"/>
      <c r="F19" s="27" t="s">
        <v>58</v>
      </c>
      <c r="G19" s="27"/>
      <c r="H19" s="27" t="s">
        <v>59</v>
      </c>
      <c r="I19" s="66"/>
      <c r="J19" s="67">
        <f t="shared" ref="J19:J31" si="1">E19*G19*I19</f>
        <v>0</v>
      </c>
      <c r="K19" s="26"/>
      <c r="L19" s="68"/>
    </row>
    <row r="20" spans="2:12" s="2" customFormat="1" ht="22.5" hidden="1" customHeight="1">
      <c r="B20" s="242"/>
      <c r="C20" s="228" t="s">
        <v>60</v>
      </c>
      <c r="D20" s="28" t="s">
        <v>57</v>
      </c>
      <c r="E20" s="29"/>
      <c r="F20" s="29" t="s">
        <v>58</v>
      </c>
      <c r="G20" s="29"/>
      <c r="H20" s="29" t="s">
        <v>61</v>
      </c>
      <c r="I20" s="69"/>
      <c r="J20" s="70">
        <f t="shared" si="1"/>
        <v>0</v>
      </c>
      <c r="K20" s="26"/>
      <c r="L20" s="68"/>
    </row>
    <row r="21" spans="2:12" s="2" customFormat="1" ht="22.5" hidden="1" customHeight="1">
      <c r="B21" s="242"/>
      <c r="C21" s="229"/>
      <c r="D21" s="28" t="s">
        <v>57</v>
      </c>
      <c r="E21" s="29"/>
      <c r="F21" s="29" t="s">
        <v>58</v>
      </c>
      <c r="G21" s="29"/>
      <c r="H21" s="29" t="s">
        <v>61</v>
      </c>
      <c r="I21" s="69"/>
      <c r="J21" s="70">
        <f t="shared" si="1"/>
        <v>0</v>
      </c>
      <c r="K21" s="26"/>
      <c r="L21" s="68"/>
    </row>
    <row r="22" spans="2:12" s="2" customFormat="1" ht="22.5" hidden="1" customHeight="1">
      <c r="B22" s="242"/>
      <c r="C22" s="229"/>
      <c r="D22" s="28" t="s">
        <v>57</v>
      </c>
      <c r="E22" s="29"/>
      <c r="F22" s="29" t="s">
        <v>58</v>
      </c>
      <c r="G22" s="29"/>
      <c r="H22" s="29" t="s">
        <v>61</v>
      </c>
      <c r="I22" s="69"/>
      <c r="J22" s="70">
        <f t="shared" si="1"/>
        <v>0</v>
      </c>
      <c r="K22" s="26"/>
      <c r="L22" s="68"/>
    </row>
    <row r="23" spans="2:12" s="2" customFormat="1" ht="22.5" hidden="1" customHeight="1">
      <c r="B23" s="242"/>
      <c r="C23" s="229"/>
      <c r="D23" s="28" t="s">
        <v>57</v>
      </c>
      <c r="E23" s="29"/>
      <c r="F23" s="29" t="s">
        <v>58</v>
      </c>
      <c r="G23" s="29"/>
      <c r="H23" s="29" t="s">
        <v>59</v>
      </c>
      <c r="I23" s="69"/>
      <c r="J23" s="70">
        <f t="shared" si="1"/>
        <v>0</v>
      </c>
      <c r="K23" s="26"/>
      <c r="L23" s="68"/>
    </row>
    <row r="24" spans="2:12" s="2" customFormat="1" ht="22.5" hidden="1" customHeight="1">
      <c r="B24" s="242"/>
      <c r="C24" s="229"/>
      <c r="D24" s="28" t="s">
        <v>57</v>
      </c>
      <c r="E24" s="29"/>
      <c r="F24" s="29" t="s">
        <v>58</v>
      </c>
      <c r="G24" s="29"/>
      <c r="H24" s="29" t="s">
        <v>59</v>
      </c>
      <c r="I24" s="69"/>
      <c r="J24" s="70">
        <f t="shared" si="1"/>
        <v>0</v>
      </c>
      <c r="K24" s="26"/>
      <c r="L24" s="68"/>
    </row>
    <row r="25" spans="2:12" s="2" customFormat="1" ht="22.5" hidden="1" customHeight="1">
      <c r="B25" s="242"/>
      <c r="C25" s="229"/>
      <c r="D25" s="28" t="s">
        <v>57</v>
      </c>
      <c r="E25" s="29"/>
      <c r="F25" s="29" t="s">
        <v>58</v>
      </c>
      <c r="G25" s="29"/>
      <c r="H25" s="29" t="s">
        <v>59</v>
      </c>
      <c r="I25" s="69"/>
      <c r="J25" s="70">
        <f t="shared" si="1"/>
        <v>0</v>
      </c>
      <c r="K25" s="26"/>
      <c r="L25" s="68"/>
    </row>
    <row r="26" spans="2:12" s="2" customFormat="1" ht="22.5" hidden="1" customHeight="1">
      <c r="B26" s="242"/>
      <c r="C26" s="246"/>
      <c r="D26" s="28" t="s">
        <v>57</v>
      </c>
      <c r="E26" s="29"/>
      <c r="F26" s="29" t="s">
        <v>58</v>
      </c>
      <c r="G26" s="29"/>
      <c r="H26" s="29" t="s">
        <v>59</v>
      </c>
      <c r="I26" s="69"/>
      <c r="J26" s="70">
        <f t="shared" si="1"/>
        <v>0</v>
      </c>
      <c r="K26" s="26"/>
      <c r="L26" s="68"/>
    </row>
    <row r="27" spans="2:12" s="2" customFormat="1" ht="22.5" hidden="1" customHeight="1">
      <c r="B27" s="242"/>
      <c r="C27" s="30" t="s">
        <v>62</v>
      </c>
      <c r="D27" s="31" t="s">
        <v>57</v>
      </c>
      <c r="E27" s="29"/>
      <c r="F27" s="29" t="s">
        <v>58</v>
      </c>
      <c r="G27" s="29"/>
      <c r="H27" s="32" t="s">
        <v>59</v>
      </c>
      <c r="I27" s="69"/>
      <c r="J27" s="71">
        <f t="shared" si="1"/>
        <v>0</v>
      </c>
      <c r="K27" s="31"/>
      <c r="L27" s="72"/>
    </row>
    <row r="28" spans="2:12" s="2" customFormat="1" ht="22.5" hidden="1" customHeight="1">
      <c r="B28" s="242"/>
      <c r="C28" s="33" t="s">
        <v>63</v>
      </c>
      <c r="D28" s="34" t="s">
        <v>64</v>
      </c>
      <c r="E28" s="29"/>
      <c r="F28" s="29" t="s">
        <v>58</v>
      </c>
      <c r="G28" s="29"/>
      <c r="H28" s="29" t="s">
        <v>59</v>
      </c>
      <c r="I28" s="69"/>
      <c r="J28" s="70">
        <f t="shared" si="1"/>
        <v>0</v>
      </c>
      <c r="K28" s="73"/>
      <c r="L28" s="68"/>
    </row>
    <row r="29" spans="2:12" s="2" customFormat="1" ht="22.5" hidden="1" customHeight="1">
      <c r="B29" s="242"/>
      <c r="C29" s="33" t="s">
        <v>65</v>
      </c>
      <c r="D29" s="34" t="s">
        <v>66</v>
      </c>
      <c r="E29" s="29"/>
      <c r="F29" s="29" t="s">
        <v>58</v>
      </c>
      <c r="G29" s="29"/>
      <c r="H29" s="29" t="s">
        <v>59</v>
      </c>
      <c r="I29" s="69"/>
      <c r="J29" s="70">
        <f t="shared" si="1"/>
        <v>0</v>
      </c>
      <c r="K29" s="73"/>
      <c r="L29" s="68"/>
    </row>
    <row r="30" spans="2:12" s="2" customFormat="1" ht="22.5" hidden="1" customHeight="1">
      <c r="B30" s="242"/>
      <c r="C30" s="33" t="s">
        <v>67</v>
      </c>
      <c r="D30" s="34"/>
      <c r="E30" s="29"/>
      <c r="F30" s="29" t="s">
        <v>58</v>
      </c>
      <c r="G30" s="29"/>
      <c r="H30" s="29" t="s">
        <v>59</v>
      </c>
      <c r="I30" s="69"/>
      <c r="J30" s="70">
        <f t="shared" si="1"/>
        <v>0</v>
      </c>
      <c r="K30" s="26"/>
      <c r="L30" s="68"/>
    </row>
    <row r="31" spans="2:12" s="2" customFormat="1" ht="22.5" hidden="1" customHeight="1">
      <c r="B31" s="243"/>
      <c r="C31" s="33" t="s">
        <v>68</v>
      </c>
      <c r="D31" s="35" t="s">
        <v>69</v>
      </c>
      <c r="E31" s="29"/>
      <c r="F31" s="20" t="s">
        <v>70</v>
      </c>
      <c r="G31" s="29"/>
      <c r="H31" s="36" t="s">
        <v>71</v>
      </c>
      <c r="I31" s="69"/>
      <c r="J31" s="70">
        <f t="shared" si="1"/>
        <v>0</v>
      </c>
      <c r="K31" s="26"/>
      <c r="L31" s="68"/>
    </row>
    <row r="32" spans="2:12" ht="22.5" hidden="1" customHeight="1">
      <c r="B32" s="217" t="s">
        <v>72</v>
      </c>
      <c r="C32" s="218"/>
      <c r="D32" s="24"/>
      <c r="E32" s="24"/>
      <c r="F32" s="24"/>
      <c r="G32" s="24"/>
      <c r="H32" s="24"/>
      <c r="I32" s="63"/>
      <c r="J32" s="64">
        <f>SUM(J19:J31)</f>
        <v>0</v>
      </c>
      <c r="K32" s="38"/>
      <c r="L32" s="65" t="s">
        <v>54</v>
      </c>
    </row>
    <row r="33" spans="2:12" ht="22.5" hidden="1" customHeight="1">
      <c r="B33" s="196" t="s">
        <v>73</v>
      </c>
      <c r="C33" s="190" t="s">
        <v>74</v>
      </c>
      <c r="D33" s="18" t="s">
        <v>75</v>
      </c>
      <c r="E33" s="19"/>
      <c r="F33" s="19" t="s">
        <v>76</v>
      </c>
      <c r="G33" s="19"/>
      <c r="H33" s="19" t="s">
        <v>77</v>
      </c>
      <c r="I33" s="57"/>
      <c r="J33" s="58">
        <f t="shared" ref="J33:J46" si="2">E33*G33*I33</f>
        <v>0</v>
      </c>
      <c r="K33" s="60"/>
      <c r="L33" s="61"/>
    </row>
    <row r="34" spans="2:12" ht="22.5" hidden="1" customHeight="1">
      <c r="B34" s="196"/>
      <c r="C34" s="190"/>
      <c r="D34" s="21" t="s">
        <v>78</v>
      </c>
      <c r="E34" s="19"/>
      <c r="F34" s="19" t="s">
        <v>76</v>
      </c>
      <c r="G34" s="19"/>
      <c r="H34" s="19" t="s">
        <v>77</v>
      </c>
      <c r="I34" s="57"/>
      <c r="J34" s="58">
        <f t="shared" si="2"/>
        <v>0</v>
      </c>
      <c r="K34" s="60"/>
      <c r="L34" s="61"/>
    </row>
    <row r="35" spans="2:12" ht="22.5" hidden="1" customHeight="1">
      <c r="B35" s="197"/>
      <c r="C35" s="191"/>
      <c r="D35" s="21" t="s">
        <v>79</v>
      </c>
      <c r="E35" s="19"/>
      <c r="F35" s="22" t="s">
        <v>76</v>
      </c>
      <c r="G35" s="19"/>
      <c r="H35" s="22" t="s">
        <v>71</v>
      </c>
      <c r="I35" s="57"/>
      <c r="J35" s="58">
        <f t="shared" si="2"/>
        <v>0</v>
      </c>
      <c r="K35" s="60"/>
      <c r="L35" s="61"/>
    </row>
    <row r="36" spans="2:12" ht="22.5" hidden="1" customHeight="1">
      <c r="B36" s="197"/>
      <c r="C36" s="192" t="s">
        <v>80</v>
      </c>
      <c r="D36" s="21" t="s">
        <v>75</v>
      </c>
      <c r="E36" s="19"/>
      <c r="F36" s="19" t="s">
        <v>76</v>
      </c>
      <c r="G36" s="19"/>
      <c r="H36" s="19" t="s">
        <v>77</v>
      </c>
      <c r="I36" s="57"/>
      <c r="J36" s="62">
        <f t="shared" si="2"/>
        <v>0</v>
      </c>
      <c r="K36" s="60"/>
      <c r="L36" s="61"/>
    </row>
    <row r="37" spans="2:12" ht="22.5" hidden="1" customHeight="1">
      <c r="B37" s="197"/>
      <c r="C37" s="190"/>
      <c r="D37" s="21" t="s">
        <v>78</v>
      </c>
      <c r="E37" s="19"/>
      <c r="F37" s="19" t="s">
        <v>76</v>
      </c>
      <c r="G37" s="19"/>
      <c r="H37" s="19" t="s">
        <v>77</v>
      </c>
      <c r="I37" s="57"/>
      <c r="J37" s="62">
        <f t="shared" si="2"/>
        <v>0</v>
      </c>
      <c r="K37" s="60"/>
      <c r="L37" s="61"/>
    </row>
    <row r="38" spans="2:12" ht="22.5" hidden="1" customHeight="1">
      <c r="B38" s="197"/>
      <c r="C38" s="191"/>
      <c r="D38" s="21" t="s">
        <v>79</v>
      </c>
      <c r="E38" s="19"/>
      <c r="F38" s="22" t="s">
        <v>76</v>
      </c>
      <c r="G38" s="19"/>
      <c r="H38" s="22" t="s">
        <v>71</v>
      </c>
      <c r="I38" s="57"/>
      <c r="J38" s="62">
        <f t="shared" si="2"/>
        <v>0</v>
      </c>
      <c r="K38" s="60"/>
      <c r="L38" s="61"/>
    </row>
    <row r="39" spans="2:12" ht="22.5" hidden="1" customHeight="1">
      <c r="B39" s="197"/>
      <c r="C39" s="192" t="s">
        <v>81</v>
      </c>
      <c r="D39" s="21" t="s">
        <v>75</v>
      </c>
      <c r="E39" s="19"/>
      <c r="F39" s="19" t="s">
        <v>76</v>
      </c>
      <c r="G39" s="19"/>
      <c r="H39" s="19" t="s">
        <v>77</v>
      </c>
      <c r="I39" s="57"/>
      <c r="J39" s="62">
        <f t="shared" si="2"/>
        <v>0</v>
      </c>
      <c r="K39" s="60"/>
      <c r="L39" s="61"/>
    </row>
    <row r="40" spans="2:12" ht="22.5" hidden="1" customHeight="1">
      <c r="B40" s="197"/>
      <c r="C40" s="190"/>
      <c r="D40" s="21" t="s">
        <v>78</v>
      </c>
      <c r="E40" s="19"/>
      <c r="F40" s="19" t="s">
        <v>76</v>
      </c>
      <c r="G40" s="19"/>
      <c r="H40" s="19" t="s">
        <v>77</v>
      </c>
      <c r="I40" s="57"/>
      <c r="J40" s="62">
        <f t="shared" si="2"/>
        <v>0</v>
      </c>
      <c r="K40" s="60"/>
      <c r="L40" s="61"/>
    </row>
    <row r="41" spans="2:12" ht="22.5" hidden="1" customHeight="1">
      <c r="B41" s="197"/>
      <c r="C41" s="191"/>
      <c r="D41" s="21" t="s">
        <v>79</v>
      </c>
      <c r="E41" s="19"/>
      <c r="F41" s="22" t="s">
        <v>76</v>
      </c>
      <c r="G41" s="19"/>
      <c r="H41" s="22" t="s">
        <v>71</v>
      </c>
      <c r="I41" s="57"/>
      <c r="J41" s="62">
        <f t="shared" si="2"/>
        <v>0</v>
      </c>
      <c r="K41" s="60"/>
      <c r="L41" s="61"/>
    </row>
    <row r="42" spans="2:12" ht="22.5" hidden="1" customHeight="1">
      <c r="B42" s="197"/>
      <c r="C42" s="193" t="s">
        <v>82</v>
      </c>
      <c r="D42" s="21" t="s">
        <v>75</v>
      </c>
      <c r="E42" s="19"/>
      <c r="F42" s="19" t="s">
        <v>76</v>
      </c>
      <c r="G42" s="19"/>
      <c r="H42" s="19" t="s">
        <v>77</v>
      </c>
      <c r="I42" s="57"/>
      <c r="J42" s="62">
        <f t="shared" si="2"/>
        <v>0</v>
      </c>
      <c r="K42" s="60"/>
      <c r="L42" s="61"/>
    </row>
    <row r="43" spans="2:12" ht="22.5" hidden="1" customHeight="1">
      <c r="B43" s="197"/>
      <c r="C43" s="194"/>
      <c r="D43" s="21" t="s">
        <v>78</v>
      </c>
      <c r="E43" s="19"/>
      <c r="F43" s="19" t="s">
        <v>76</v>
      </c>
      <c r="G43" s="19"/>
      <c r="H43" s="19" t="s">
        <v>77</v>
      </c>
      <c r="I43" s="57"/>
      <c r="J43" s="62">
        <f t="shared" si="2"/>
        <v>0</v>
      </c>
      <c r="K43" s="60"/>
      <c r="L43" s="61"/>
    </row>
    <row r="44" spans="2:12" ht="22.5" hidden="1" customHeight="1">
      <c r="B44" s="197"/>
      <c r="C44" s="194"/>
      <c r="D44" s="21" t="s">
        <v>79</v>
      </c>
      <c r="E44" s="19"/>
      <c r="F44" s="22" t="s">
        <v>76</v>
      </c>
      <c r="G44" s="19"/>
      <c r="H44" s="22" t="s">
        <v>71</v>
      </c>
      <c r="I44" s="57"/>
      <c r="J44" s="62">
        <f t="shared" si="2"/>
        <v>0</v>
      </c>
      <c r="K44" s="60"/>
      <c r="L44" s="61"/>
    </row>
    <row r="45" spans="2:12" ht="22.5" hidden="1" customHeight="1">
      <c r="B45" s="197"/>
      <c r="C45" s="193" t="s">
        <v>68</v>
      </c>
      <c r="D45" s="21" t="s">
        <v>83</v>
      </c>
      <c r="E45" s="19"/>
      <c r="F45" s="22" t="s">
        <v>76</v>
      </c>
      <c r="G45" s="19"/>
      <c r="H45" s="22" t="s">
        <v>71</v>
      </c>
      <c r="I45" s="57"/>
      <c r="J45" s="62">
        <f t="shared" si="2"/>
        <v>0</v>
      </c>
      <c r="K45" s="60"/>
      <c r="L45" s="61"/>
    </row>
    <row r="46" spans="2:12" ht="22.5" hidden="1" customHeight="1">
      <c r="B46" s="197"/>
      <c r="C46" s="195"/>
      <c r="D46" s="21" t="s">
        <v>69</v>
      </c>
      <c r="E46" s="19"/>
      <c r="F46" s="22" t="s">
        <v>76</v>
      </c>
      <c r="G46" s="19"/>
      <c r="H46" s="22" t="s">
        <v>71</v>
      </c>
      <c r="I46" s="57"/>
      <c r="J46" s="62">
        <f t="shared" si="2"/>
        <v>0</v>
      </c>
      <c r="K46" s="60"/>
      <c r="L46" s="61"/>
    </row>
    <row r="47" spans="2:12" ht="22.5" hidden="1" customHeight="1">
      <c r="B47" s="220" t="s">
        <v>84</v>
      </c>
      <c r="C47" s="221"/>
      <c r="D47" s="221"/>
      <c r="E47" s="37"/>
      <c r="F47" s="37"/>
      <c r="G47" s="37"/>
      <c r="H47" s="37"/>
      <c r="I47" s="74"/>
      <c r="J47" s="75">
        <f>SUM(J33:J46)</f>
        <v>0</v>
      </c>
      <c r="K47" s="38"/>
      <c r="L47" s="65" t="s">
        <v>54</v>
      </c>
    </row>
    <row r="48" spans="2:12" ht="22.5" customHeight="1">
      <c r="B48" s="196" t="s">
        <v>85</v>
      </c>
      <c r="C48" s="190" t="s">
        <v>86</v>
      </c>
      <c r="D48" s="18" t="s">
        <v>75</v>
      </c>
      <c r="E48" s="19"/>
      <c r="F48" s="19" t="s">
        <v>76</v>
      </c>
      <c r="G48" s="19"/>
      <c r="H48" s="19" t="s">
        <v>77</v>
      </c>
      <c r="I48" s="57"/>
      <c r="J48" s="58">
        <f t="shared" ref="J48:J51" si="3">E48*G48*I48</f>
        <v>0</v>
      </c>
      <c r="K48" s="60"/>
      <c r="L48" s="61"/>
    </row>
    <row r="49" spans="2:12" ht="22.5" customHeight="1">
      <c r="B49" s="197"/>
      <c r="C49" s="191"/>
      <c r="D49" s="21" t="s">
        <v>78</v>
      </c>
      <c r="E49" s="19">
        <v>20</v>
      </c>
      <c r="F49" s="19" t="s">
        <v>76</v>
      </c>
      <c r="G49" s="19">
        <v>1</v>
      </c>
      <c r="H49" s="19" t="s">
        <v>77</v>
      </c>
      <c r="I49" s="57">
        <v>300</v>
      </c>
      <c r="J49" s="62">
        <f t="shared" si="3"/>
        <v>6000</v>
      </c>
      <c r="K49" s="167" t="s">
        <v>173</v>
      </c>
      <c r="L49" s="61"/>
    </row>
    <row r="50" spans="2:12" s="2" customFormat="1" ht="22.5" customHeight="1">
      <c r="B50" s="197"/>
      <c r="C50" s="192" t="s">
        <v>87</v>
      </c>
      <c r="D50" s="21" t="s">
        <v>75</v>
      </c>
      <c r="E50" s="22">
        <v>20</v>
      </c>
      <c r="F50" s="22" t="s">
        <v>76</v>
      </c>
      <c r="G50" s="22">
        <v>1</v>
      </c>
      <c r="H50" s="22" t="s">
        <v>77</v>
      </c>
      <c r="I50" s="77">
        <v>300</v>
      </c>
      <c r="J50" s="62">
        <f t="shared" si="3"/>
        <v>6000</v>
      </c>
      <c r="K50" s="76" t="s">
        <v>160</v>
      </c>
      <c r="L50" s="68"/>
    </row>
    <row r="51" spans="2:12" s="2" customFormat="1" ht="22.5" customHeight="1">
      <c r="B51" s="197"/>
      <c r="C51" s="191"/>
      <c r="D51" s="21" t="s">
        <v>78</v>
      </c>
      <c r="E51" s="22"/>
      <c r="F51" s="22" t="s">
        <v>76</v>
      </c>
      <c r="G51" s="22"/>
      <c r="H51" s="22" t="s">
        <v>77</v>
      </c>
      <c r="I51" s="77"/>
      <c r="J51" s="62">
        <f t="shared" si="3"/>
        <v>0</v>
      </c>
      <c r="K51" s="78"/>
      <c r="L51" s="68"/>
    </row>
    <row r="52" spans="2:12" s="2" customFormat="1" ht="22.5" customHeight="1" thickBot="1">
      <c r="B52" s="220" t="s">
        <v>89</v>
      </c>
      <c r="C52" s="221"/>
      <c r="D52" s="222"/>
      <c r="E52" s="38"/>
      <c r="F52" s="38"/>
      <c r="G52" s="38"/>
      <c r="H52" s="38"/>
      <c r="I52" s="38"/>
      <c r="J52" s="75">
        <f>SUM(J48:J51)</f>
        <v>12000</v>
      </c>
      <c r="K52" s="38"/>
      <c r="L52" s="79" t="s">
        <v>51</v>
      </c>
    </row>
    <row r="53" spans="2:12" s="2" customFormat="1" ht="35" customHeight="1" thickTop="1">
      <c r="B53" s="253" t="s">
        <v>90</v>
      </c>
      <c r="C53" s="227" t="s">
        <v>189</v>
      </c>
      <c r="D53" s="39" t="s">
        <v>92</v>
      </c>
      <c r="E53" s="32">
        <v>52</v>
      </c>
      <c r="F53" s="29" t="s">
        <v>93</v>
      </c>
      <c r="G53" s="32">
        <v>2</v>
      </c>
      <c r="H53" s="40" t="s">
        <v>94</v>
      </c>
      <c r="I53" s="69">
        <v>350</v>
      </c>
      <c r="J53" s="80">
        <f t="shared" ref="J53:J61" si="4">E53*G53*I53</f>
        <v>36400</v>
      </c>
      <c r="K53" s="165" t="s">
        <v>174</v>
      </c>
      <c r="L53" s="82"/>
    </row>
    <row r="54" spans="2:12" s="2" customFormat="1" ht="35" customHeight="1">
      <c r="B54" s="233"/>
      <c r="C54" s="227"/>
      <c r="D54" s="39" t="s">
        <v>95</v>
      </c>
      <c r="E54" s="32">
        <v>5</v>
      </c>
      <c r="F54" s="29" t="s">
        <v>93</v>
      </c>
      <c r="G54" s="29">
        <v>2</v>
      </c>
      <c r="H54" s="40" t="s">
        <v>94</v>
      </c>
      <c r="I54" s="69">
        <v>460</v>
      </c>
      <c r="J54" s="80">
        <f t="shared" si="4"/>
        <v>4600</v>
      </c>
      <c r="K54" s="165" t="s">
        <v>174</v>
      </c>
      <c r="L54" s="68"/>
    </row>
    <row r="55" spans="2:12" s="2" customFormat="1" ht="22.5" customHeight="1">
      <c r="B55" s="233"/>
      <c r="C55" s="227"/>
      <c r="D55" s="41"/>
      <c r="E55" s="32"/>
      <c r="F55" s="42" t="s">
        <v>93</v>
      </c>
      <c r="G55" s="29"/>
      <c r="H55" s="40" t="s">
        <v>94</v>
      </c>
      <c r="I55" s="69"/>
      <c r="J55" s="83">
        <f t="shared" si="4"/>
        <v>0</v>
      </c>
      <c r="K55" s="84"/>
      <c r="L55" s="85"/>
    </row>
    <row r="56" spans="2:12" s="2" customFormat="1" ht="22.5" customHeight="1">
      <c r="B56" s="233"/>
      <c r="C56" s="228" t="s">
        <v>96</v>
      </c>
      <c r="D56" s="173" t="s">
        <v>95</v>
      </c>
      <c r="E56" s="32">
        <v>5</v>
      </c>
      <c r="F56" s="29" t="s">
        <v>93</v>
      </c>
      <c r="G56" s="29">
        <v>2</v>
      </c>
      <c r="H56" s="43" t="s">
        <v>97</v>
      </c>
      <c r="I56" s="69">
        <v>800</v>
      </c>
      <c r="J56" s="80">
        <f t="shared" si="4"/>
        <v>8000</v>
      </c>
      <c r="K56" s="86" t="s">
        <v>161</v>
      </c>
      <c r="L56" s="68"/>
    </row>
    <row r="57" spans="2:12" s="2" customFormat="1" ht="22.5" customHeight="1">
      <c r="B57" s="233"/>
      <c r="C57" s="229"/>
      <c r="D57" s="39"/>
      <c r="E57" s="32"/>
      <c r="F57" s="29" t="s">
        <v>93</v>
      </c>
      <c r="G57" s="29"/>
      <c r="H57" s="43" t="s">
        <v>97</v>
      </c>
      <c r="I57" s="69"/>
      <c r="J57" s="80">
        <f t="shared" si="4"/>
        <v>0</v>
      </c>
      <c r="K57" s="87"/>
      <c r="L57" s="68"/>
    </row>
    <row r="58" spans="2:12" s="2" customFormat="1" ht="22.5" customHeight="1">
      <c r="B58" s="233"/>
      <c r="C58" s="246"/>
      <c r="D58" s="34"/>
      <c r="E58" s="32"/>
      <c r="F58" s="29" t="s">
        <v>93</v>
      </c>
      <c r="G58" s="29"/>
      <c r="H58" s="43" t="s">
        <v>97</v>
      </c>
      <c r="I58" s="69"/>
      <c r="J58" s="80">
        <f t="shared" si="4"/>
        <v>0</v>
      </c>
      <c r="K58" s="87"/>
      <c r="L58" s="88"/>
    </row>
    <row r="59" spans="2:12" s="2" customFormat="1" ht="22.5" customHeight="1">
      <c r="B59" s="233"/>
      <c r="C59" s="229" t="s">
        <v>99</v>
      </c>
      <c r="D59" s="34"/>
      <c r="E59" s="32"/>
      <c r="F59" s="44" t="s">
        <v>93</v>
      </c>
      <c r="G59" s="29"/>
      <c r="H59" s="40" t="s">
        <v>100</v>
      </c>
      <c r="I59" s="69"/>
      <c r="J59" s="80">
        <f t="shared" si="4"/>
        <v>0</v>
      </c>
      <c r="K59" s="86"/>
      <c r="L59" s="72"/>
    </row>
    <row r="60" spans="2:12" s="2" customFormat="1" ht="22.5" customHeight="1">
      <c r="B60" s="233"/>
      <c r="C60" s="229"/>
      <c r="D60" s="34" t="s">
        <v>95</v>
      </c>
      <c r="E60" s="32">
        <v>3</v>
      </c>
      <c r="F60" s="44" t="s">
        <v>93</v>
      </c>
      <c r="G60" s="29">
        <v>2</v>
      </c>
      <c r="H60" s="43" t="s">
        <v>100</v>
      </c>
      <c r="I60" s="69">
        <v>1100</v>
      </c>
      <c r="J60" s="80">
        <f t="shared" si="4"/>
        <v>6600</v>
      </c>
      <c r="K60" s="86" t="s">
        <v>162</v>
      </c>
      <c r="L60" s="89"/>
    </row>
    <row r="61" spans="2:12" s="2" customFormat="1" ht="22.5" customHeight="1">
      <c r="B61" s="234"/>
      <c r="C61" s="45" t="s">
        <v>102</v>
      </c>
      <c r="D61" s="35" t="s">
        <v>103</v>
      </c>
      <c r="E61" s="32"/>
      <c r="F61" s="46" t="s">
        <v>104</v>
      </c>
      <c r="G61" s="29"/>
      <c r="H61" s="46" t="s">
        <v>105</v>
      </c>
      <c r="I61" s="69"/>
      <c r="J61" s="90">
        <f t="shared" si="4"/>
        <v>0</v>
      </c>
      <c r="K61" s="91"/>
      <c r="L61" s="92"/>
    </row>
    <row r="62" spans="2:12" s="2" customFormat="1" ht="22.5" customHeight="1" thickBot="1">
      <c r="B62" s="220" t="s">
        <v>106</v>
      </c>
      <c r="C62" s="221"/>
      <c r="D62" s="221"/>
      <c r="E62" s="37"/>
      <c r="F62" s="37"/>
      <c r="G62" s="37"/>
      <c r="H62" s="37"/>
      <c r="I62" s="74"/>
      <c r="J62" s="93">
        <f>SUM(J53:J61)</f>
        <v>55600</v>
      </c>
      <c r="K62" s="94"/>
      <c r="L62" s="79" t="s">
        <v>51</v>
      </c>
    </row>
    <row r="63" spans="2:12" s="2" customFormat="1" ht="22.5" hidden="1" customHeight="1">
      <c r="B63" s="198" t="s">
        <v>107</v>
      </c>
      <c r="C63" s="35" t="s">
        <v>108</v>
      </c>
      <c r="D63" s="39" t="s">
        <v>103</v>
      </c>
      <c r="E63" s="32"/>
      <c r="F63" s="32" t="s">
        <v>76</v>
      </c>
      <c r="G63" s="32"/>
      <c r="H63" s="40" t="s">
        <v>71</v>
      </c>
      <c r="I63" s="118"/>
      <c r="J63" s="71">
        <f t="shared" ref="J63:J69" si="5">E63*G63*I63</f>
        <v>0</v>
      </c>
      <c r="K63" s="119"/>
      <c r="L63" s="120"/>
    </row>
    <row r="64" spans="2:12" ht="22.5" hidden="1" customHeight="1">
      <c r="B64" s="199"/>
      <c r="C64" s="35" t="s">
        <v>109</v>
      </c>
      <c r="D64" s="34" t="s">
        <v>103</v>
      </c>
      <c r="E64" s="32"/>
      <c r="F64" s="29" t="s">
        <v>76</v>
      </c>
      <c r="G64" s="29"/>
      <c r="H64" s="43" t="s">
        <v>71</v>
      </c>
      <c r="I64" s="121"/>
      <c r="J64" s="70">
        <f>E68*G64*I64</f>
        <v>0</v>
      </c>
      <c r="K64" s="122"/>
      <c r="L64" s="61"/>
    </row>
    <row r="65" spans="2:12" ht="22.5" hidden="1" customHeight="1">
      <c r="B65" s="199"/>
      <c r="C65" s="35" t="s">
        <v>110</v>
      </c>
      <c r="D65" s="95" t="s">
        <v>103</v>
      </c>
      <c r="E65" s="32"/>
      <c r="F65" s="29" t="s">
        <v>76</v>
      </c>
      <c r="G65" s="29"/>
      <c r="H65" s="43" t="s">
        <v>71</v>
      </c>
      <c r="I65" s="121"/>
      <c r="J65" s="70">
        <f t="shared" si="5"/>
        <v>0</v>
      </c>
      <c r="K65" s="123"/>
      <c r="L65" s="61"/>
    </row>
    <row r="66" spans="2:12" ht="22.5" hidden="1" customHeight="1">
      <c r="B66" s="199"/>
      <c r="C66" s="35" t="s">
        <v>111</v>
      </c>
      <c r="D66" s="95"/>
      <c r="E66" s="32"/>
      <c r="F66" s="23" t="s">
        <v>70</v>
      </c>
      <c r="G66" s="29"/>
      <c r="H66" s="43" t="s">
        <v>71</v>
      </c>
      <c r="I66" s="121"/>
      <c r="J66" s="70">
        <f t="shared" si="5"/>
        <v>0</v>
      </c>
      <c r="K66" s="123"/>
      <c r="L66" s="61"/>
    </row>
    <row r="67" spans="2:12" ht="22.5" hidden="1" customHeight="1">
      <c r="B67" s="199"/>
      <c r="C67" s="35" t="s">
        <v>112</v>
      </c>
      <c r="D67" s="35"/>
      <c r="E67" s="32"/>
      <c r="F67" s="23" t="s">
        <v>70</v>
      </c>
      <c r="G67" s="29"/>
      <c r="H67" s="43" t="s">
        <v>71</v>
      </c>
      <c r="I67" s="121"/>
      <c r="J67" s="70">
        <f t="shared" si="5"/>
        <v>0</v>
      </c>
      <c r="K67" s="123"/>
      <c r="L67" s="61"/>
    </row>
    <row r="68" spans="2:12" ht="22.5" hidden="1" customHeight="1">
      <c r="B68" s="199"/>
      <c r="C68" s="35" t="s">
        <v>113</v>
      </c>
      <c r="D68" s="35" t="s">
        <v>103</v>
      </c>
      <c r="E68" s="32"/>
      <c r="F68" s="29" t="s">
        <v>76</v>
      </c>
      <c r="G68" s="29"/>
      <c r="H68" s="43" t="s">
        <v>71</v>
      </c>
      <c r="I68" s="121"/>
      <c r="J68" s="70">
        <f t="shared" si="5"/>
        <v>0</v>
      </c>
      <c r="K68" s="124"/>
      <c r="L68" s="125"/>
    </row>
    <row r="69" spans="2:12" ht="22.5" hidden="1" customHeight="1">
      <c r="B69" s="200"/>
      <c r="C69" s="35" t="s">
        <v>102</v>
      </c>
      <c r="D69" s="35" t="s">
        <v>103</v>
      </c>
      <c r="E69" s="32"/>
      <c r="F69" s="23" t="s">
        <v>70</v>
      </c>
      <c r="G69" s="29"/>
      <c r="H69" s="43" t="s">
        <v>71</v>
      </c>
      <c r="I69" s="121"/>
      <c r="J69" s="70">
        <f t="shared" si="5"/>
        <v>0</v>
      </c>
      <c r="K69" s="124"/>
      <c r="L69" s="125"/>
    </row>
    <row r="70" spans="2:12" ht="22.5" hidden="1" customHeight="1">
      <c r="B70" s="96" t="s">
        <v>114</v>
      </c>
      <c r="C70" s="37"/>
      <c r="D70" s="37"/>
      <c r="E70" s="97"/>
      <c r="F70" s="37"/>
      <c r="G70" s="97"/>
      <c r="H70" s="97"/>
      <c r="I70" s="74"/>
      <c r="J70" s="93">
        <f>SUM(J63:J69)</f>
        <v>0</v>
      </c>
      <c r="K70" s="94"/>
      <c r="L70" s="79" t="s">
        <v>51</v>
      </c>
    </row>
    <row r="71" spans="2:12" ht="22.5" hidden="1" customHeight="1">
      <c r="B71" s="201" t="s">
        <v>115</v>
      </c>
      <c r="C71" s="223" t="s">
        <v>116</v>
      </c>
      <c r="D71" s="224"/>
      <c r="E71" s="32"/>
      <c r="F71" s="19" t="s">
        <v>76</v>
      </c>
      <c r="G71" s="98"/>
      <c r="H71" s="98" t="s">
        <v>117</v>
      </c>
      <c r="I71" s="126"/>
      <c r="J71" s="127">
        <f t="shared" ref="J71:J78" si="6">E71*G71*I71</f>
        <v>0</v>
      </c>
      <c r="K71" s="31"/>
      <c r="L71" s="61"/>
    </row>
    <row r="72" spans="2:12" ht="22.5" hidden="1" customHeight="1">
      <c r="B72" s="202"/>
      <c r="C72" s="225" t="s">
        <v>118</v>
      </c>
      <c r="D72" s="226"/>
      <c r="E72" s="29"/>
      <c r="F72" s="22" t="s">
        <v>76</v>
      </c>
      <c r="G72" s="99"/>
      <c r="H72" s="99" t="s">
        <v>119</v>
      </c>
      <c r="I72" s="128"/>
      <c r="J72" s="129">
        <f t="shared" si="6"/>
        <v>0</v>
      </c>
      <c r="K72" s="26"/>
      <c r="L72" s="61"/>
    </row>
    <row r="73" spans="2:12" ht="22.5" hidden="1" customHeight="1">
      <c r="B73" s="215" t="s">
        <v>120</v>
      </c>
      <c r="C73" s="216"/>
      <c r="D73" s="37"/>
      <c r="E73" s="97"/>
      <c r="F73" s="97"/>
      <c r="G73" s="97"/>
      <c r="H73" s="97"/>
      <c r="I73" s="130"/>
      <c r="J73" s="75">
        <f>SUM(J71:J72)</f>
        <v>0</v>
      </c>
      <c r="K73" s="94"/>
      <c r="L73" s="79" t="s">
        <v>51</v>
      </c>
    </row>
    <row r="74" spans="2:12" s="2" customFormat="1" ht="22.5" customHeight="1" thickTop="1">
      <c r="B74" s="199" t="s">
        <v>121</v>
      </c>
      <c r="C74" s="100" t="s">
        <v>122</v>
      </c>
      <c r="D74" s="39" t="s">
        <v>123</v>
      </c>
      <c r="E74" s="32">
        <v>70</v>
      </c>
      <c r="F74" s="32" t="s">
        <v>76</v>
      </c>
      <c r="G74" s="32">
        <v>1</v>
      </c>
      <c r="H74" s="40" t="s">
        <v>71</v>
      </c>
      <c r="I74" s="118">
        <v>25</v>
      </c>
      <c r="J74" s="71">
        <f t="shared" si="6"/>
        <v>1750</v>
      </c>
      <c r="K74" s="131" t="s">
        <v>124</v>
      </c>
      <c r="L74" s="120"/>
    </row>
    <row r="75" spans="2:12" ht="22.5" customHeight="1">
      <c r="B75" s="199"/>
      <c r="C75" s="101" t="s">
        <v>125</v>
      </c>
      <c r="D75" s="34"/>
      <c r="E75" s="29">
        <v>80</v>
      </c>
      <c r="F75" s="29" t="s">
        <v>76</v>
      </c>
      <c r="G75" s="29">
        <v>3</v>
      </c>
      <c r="H75" s="43" t="s">
        <v>126</v>
      </c>
      <c r="I75" s="121">
        <v>2</v>
      </c>
      <c r="J75" s="70">
        <f t="shared" si="6"/>
        <v>480</v>
      </c>
      <c r="K75" s="132"/>
      <c r="L75" s="61"/>
    </row>
    <row r="76" spans="2:12" ht="22.5" customHeight="1">
      <c r="B76" s="199"/>
      <c r="C76" s="102" t="s">
        <v>83</v>
      </c>
      <c r="D76" s="95"/>
      <c r="E76" s="29"/>
      <c r="F76" s="29" t="s">
        <v>76</v>
      </c>
      <c r="G76" s="29"/>
      <c r="H76" s="43" t="s">
        <v>71</v>
      </c>
      <c r="I76" s="121"/>
      <c r="J76" s="70">
        <f t="shared" si="6"/>
        <v>0</v>
      </c>
      <c r="K76" s="123"/>
      <c r="L76" s="61"/>
    </row>
    <row r="77" spans="2:12" ht="22.5" customHeight="1">
      <c r="B77" s="199"/>
      <c r="C77" s="102" t="s">
        <v>127</v>
      </c>
      <c r="D77" s="95"/>
      <c r="E77" s="29">
        <v>5</v>
      </c>
      <c r="F77" s="20" t="s">
        <v>58</v>
      </c>
      <c r="G77" s="29">
        <v>1</v>
      </c>
      <c r="H77" s="168" t="s">
        <v>175</v>
      </c>
      <c r="I77" s="121">
        <v>60</v>
      </c>
      <c r="J77" s="70">
        <f t="shared" si="6"/>
        <v>300</v>
      </c>
      <c r="K77" s="133"/>
      <c r="L77" s="61"/>
    </row>
    <row r="78" spans="2:12" ht="22.5" customHeight="1">
      <c r="B78" s="200"/>
      <c r="C78" s="102" t="s">
        <v>128</v>
      </c>
      <c r="D78" s="103" t="s">
        <v>179</v>
      </c>
      <c r="E78" s="29"/>
      <c r="F78" s="23" t="s">
        <v>70</v>
      </c>
      <c r="G78" s="29"/>
      <c r="H78" s="43" t="s">
        <v>71</v>
      </c>
      <c r="I78" s="121"/>
      <c r="J78" s="70">
        <f t="shared" si="6"/>
        <v>0</v>
      </c>
      <c r="K78" s="123"/>
      <c r="L78" s="61"/>
    </row>
    <row r="79" spans="2:12" ht="22.5" customHeight="1">
      <c r="B79" s="104" t="s">
        <v>129</v>
      </c>
      <c r="C79" s="37"/>
      <c r="D79" s="37"/>
      <c r="E79" s="37"/>
      <c r="F79" s="37"/>
      <c r="G79" s="37"/>
      <c r="H79" s="37"/>
      <c r="I79" s="74"/>
      <c r="J79" s="93">
        <f>SUM(J74:J78)</f>
        <v>2530</v>
      </c>
      <c r="K79" s="94"/>
      <c r="L79" s="79" t="s">
        <v>51</v>
      </c>
    </row>
    <row r="80" spans="2:12" ht="102" customHeight="1">
      <c r="B80" s="206" t="s">
        <v>130</v>
      </c>
      <c r="C80" s="207"/>
      <c r="D80" s="208"/>
      <c r="E80" s="105">
        <v>3</v>
      </c>
      <c r="F80" s="106" t="s">
        <v>76</v>
      </c>
      <c r="G80" s="107">
        <v>3</v>
      </c>
      <c r="H80" s="107" t="s">
        <v>59</v>
      </c>
      <c r="I80" s="134">
        <v>450</v>
      </c>
      <c r="J80" s="135">
        <f t="shared" ref="J80:J85" si="7">E80*G80*I80</f>
        <v>4050</v>
      </c>
      <c r="K80" s="136"/>
      <c r="L80" s="137" t="s">
        <v>131</v>
      </c>
    </row>
    <row r="81" spans="2:14" ht="22.5" customHeight="1">
      <c r="B81" s="217" t="s">
        <v>132</v>
      </c>
      <c r="C81" s="218"/>
      <c r="D81" s="219"/>
      <c r="E81" s="108">
        <v>2</v>
      </c>
      <c r="F81" s="109" t="s">
        <v>76</v>
      </c>
      <c r="G81" s="110">
        <v>1</v>
      </c>
      <c r="H81" s="110" t="s">
        <v>59</v>
      </c>
      <c r="I81" s="134">
        <v>300</v>
      </c>
      <c r="J81" s="138">
        <f t="shared" si="7"/>
        <v>600</v>
      </c>
      <c r="K81" s="139"/>
      <c r="L81" s="140" t="s">
        <v>131</v>
      </c>
    </row>
    <row r="82" spans="2:14" ht="22.5" customHeight="1">
      <c r="B82" s="206" t="s">
        <v>133</v>
      </c>
      <c r="C82" s="207"/>
      <c r="D82" s="208"/>
      <c r="E82" s="105"/>
      <c r="F82" s="105" t="s">
        <v>76</v>
      </c>
      <c r="G82" s="105"/>
      <c r="H82" s="111" t="s">
        <v>71</v>
      </c>
      <c r="I82" s="134"/>
      <c r="J82" s="135">
        <f t="shared" si="7"/>
        <v>0</v>
      </c>
      <c r="K82" s="141"/>
      <c r="L82" s="137" t="s">
        <v>51</v>
      </c>
    </row>
    <row r="83" spans="2:14" ht="22.5" customHeight="1">
      <c r="B83" s="185" t="s">
        <v>177</v>
      </c>
      <c r="C83" s="186"/>
      <c r="D83" s="91" t="s">
        <v>134</v>
      </c>
      <c r="E83" s="32">
        <v>1</v>
      </c>
      <c r="F83" s="19" t="s">
        <v>76</v>
      </c>
      <c r="G83" s="32">
        <v>2</v>
      </c>
      <c r="H83" s="112" t="s">
        <v>135</v>
      </c>
      <c r="I83" s="142">
        <v>1800</v>
      </c>
      <c r="J83" s="127">
        <f t="shared" si="7"/>
        <v>3600</v>
      </c>
      <c r="K83" s="143" t="s">
        <v>184</v>
      </c>
      <c r="L83" s="59"/>
    </row>
    <row r="84" spans="2:14" ht="22.5" customHeight="1">
      <c r="B84" s="187"/>
      <c r="C84" s="186"/>
      <c r="D84" s="87" t="s">
        <v>118</v>
      </c>
      <c r="E84" s="29">
        <v>1</v>
      </c>
      <c r="F84" s="29" t="s">
        <v>47</v>
      </c>
      <c r="G84" s="29">
        <v>2</v>
      </c>
      <c r="H84" s="43" t="s">
        <v>138</v>
      </c>
      <c r="I84" s="69">
        <v>800</v>
      </c>
      <c r="J84" s="129">
        <f t="shared" si="7"/>
        <v>1600</v>
      </c>
      <c r="K84" s="143" t="s">
        <v>163</v>
      </c>
      <c r="L84" s="61"/>
    </row>
    <row r="85" spans="2:14" ht="22.5" customHeight="1">
      <c r="B85" s="188"/>
      <c r="C85" s="189"/>
      <c r="D85" s="87" t="s">
        <v>139</v>
      </c>
      <c r="E85" s="29">
        <v>1</v>
      </c>
      <c r="F85" s="22" t="s">
        <v>76</v>
      </c>
      <c r="G85" s="29">
        <v>4</v>
      </c>
      <c r="H85" s="99" t="s">
        <v>59</v>
      </c>
      <c r="I85" s="69">
        <v>400</v>
      </c>
      <c r="J85" s="129">
        <f t="shared" si="7"/>
        <v>1600</v>
      </c>
      <c r="K85" s="143" t="s">
        <v>163</v>
      </c>
      <c r="L85" s="61"/>
    </row>
    <row r="86" spans="2:14" ht="22.5" customHeight="1">
      <c r="B86" s="220" t="s">
        <v>140</v>
      </c>
      <c r="C86" s="221"/>
      <c r="D86" s="113"/>
      <c r="E86" s="114"/>
      <c r="F86" s="114"/>
      <c r="G86" s="114"/>
      <c r="H86" s="114"/>
      <c r="I86" s="144"/>
      <c r="J86" s="75">
        <f>SUM(J83:J85)</f>
        <v>6800</v>
      </c>
      <c r="K86" s="38"/>
      <c r="L86" s="145" t="s">
        <v>51</v>
      </c>
      <c r="N86" s="1">
        <v>320</v>
      </c>
    </row>
    <row r="87" spans="2:14" ht="37.5" customHeight="1">
      <c r="B87" s="203" t="s">
        <v>141</v>
      </c>
      <c r="C87" s="204"/>
      <c r="D87" s="204"/>
      <c r="E87" s="204"/>
      <c r="F87" s="204"/>
      <c r="G87" s="204"/>
      <c r="H87" s="204"/>
      <c r="I87" s="205"/>
      <c r="J87" s="146">
        <f>(J86+J82+J81+J80+J79+J73+J70+J62+J52+J47+J32+J18)*5%</f>
        <v>4079</v>
      </c>
      <c r="K87" s="147" t="s">
        <v>142</v>
      </c>
      <c r="L87" s="137" t="s">
        <v>51</v>
      </c>
      <c r="N87" s="1">
        <v>240</v>
      </c>
    </row>
    <row r="88" spans="2:14" ht="37.5" customHeight="1">
      <c r="B88" s="206" t="s">
        <v>143</v>
      </c>
      <c r="C88" s="207"/>
      <c r="D88" s="207"/>
      <c r="E88" s="207"/>
      <c r="F88" s="207"/>
      <c r="G88" s="207"/>
      <c r="H88" s="208"/>
      <c r="I88" s="148">
        <v>165</v>
      </c>
      <c r="J88" s="135">
        <f>I88*I10</f>
        <v>13200</v>
      </c>
      <c r="K88" s="149" t="s">
        <v>144</v>
      </c>
      <c r="L88" s="137" t="s">
        <v>51</v>
      </c>
      <c r="N88" s="1">
        <v>200</v>
      </c>
    </row>
    <row r="89" spans="2:14" ht="37.5" customHeight="1">
      <c r="B89" s="209" t="s">
        <v>145</v>
      </c>
      <c r="C89" s="210"/>
      <c r="D89" s="115"/>
      <c r="E89" s="115"/>
      <c r="F89" s="115"/>
      <c r="G89" s="115"/>
      <c r="H89" s="115"/>
      <c r="I89" s="150"/>
      <c r="J89" s="151">
        <f>J88+J87+J86+J82+J81+J80+J79+J73+J70+J62+J52+J47+J32+J18</f>
        <v>98859</v>
      </c>
      <c r="K89" s="152"/>
      <c r="L89" s="153"/>
      <c r="N89" s="1">
        <v>165</v>
      </c>
    </row>
    <row r="90" spans="2:14" s="3" customFormat="1" ht="37.5" customHeight="1">
      <c r="B90" s="211" t="s">
        <v>146</v>
      </c>
      <c r="C90" s="212"/>
      <c r="D90" s="116"/>
      <c r="E90" s="116"/>
      <c r="F90" s="116"/>
      <c r="G90" s="116"/>
      <c r="H90" s="116"/>
      <c r="I90" s="116"/>
      <c r="J90" s="154">
        <f>SUMIF(L:L,"旅行社",J:J)</f>
        <v>98859</v>
      </c>
      <c r="K90" s="155" t="s">
        <v>147</v>
      </c>
      <c r="L90" s="156"/>
    </row>
    <row r="91" spans="2:14" ht="37.5" customHeight="1">
      <c r="B91" s="213" t="s">
        <v>148</v>
      </c>
      <c r="C91" s="214"/>
      <c r="D91" s="214"/>
      <c r="E91" s="117"/>
      <c r="F91" s="117"/>
      <c r="G91" s="117"/>
      <c r="H91" s="117"/>
      <c r="I91" s="117"/>
      <c r="J91" s="157">
        <f>SUMIF(L:L,"直付",J:J)</f>
        <v>0</v>
      </c>
      <c r="K91" s="158"/>
      <c r="L91" s="159"/>
    </row>
    <row r="92" spans="2:14">
      <c r="B92" s="174"/>
      <c r="C92" s="174"/>
      <c r="D92" s="174"/>
      <c r="E92" s="174"/>
      <c r="F92" s="174"/>
      <c r="G92" s="174"/>
      <c r="H92" s="174"/>
      <c r="I92" s="174"/>
      <c r="J92" s="174"/>
      <c r="K92" s="174"/>
    </row>
    <row r="93" spans="2:14">
      <c r="B93" s="174"/>
      <c r="C93" s="174"/>
      <c r="D93" s="174"/>
      <c r="E93" s="174"/>
      <c r="F93" s="174"/>
      <c r="G93" s="174"/>
      <c r="H93" s="174"/>
      <c r="I93" s="174"/>
      <c r="J93" s="174"/>
      <c r="K93" s="174"/>
    </row>
    <row r="94" spans="2:14">
      <c r="B94" s="174"/>
      <c r="C94" s="174"/>
      <c r="D94" s="174"/>
      <c r="E94" s="174"/>
      <c r="F94" s="174"/>
      <c r="G94" s="174"/>
      <c r="H94" s="174"/>
      <c r="I94" s="174"/>
      <c r="J94" s="174"/>
      <c r="K94" s="174"/>
    </row>
    <row r="95" spans="2:14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4">
      <c r="B96" s="2"/>
      <c r="C96" s="2"/>
      <c r="D96" s="2"/>
      <c r="E96" s="2"/>
      <c r="F96" s="2"/>
      <c r="G96" s="2"/>
      <c r="H96" s="2"/>
      <c r="I96" s="2"/>
      <c r="J96" s="2"/>
      <c r="K96" s="2"/>
    </row>
  </sheetData>
  <mergeCells count="53">
    <mergeCell ref="B4:L4"/>
    <mergeCell ref="C5:D5"/>
    <mergeCell ref="C6:D6"/>
    <mergeCell ref="C7:D7"/>
    <mergeCell ref="C8:D8"/>
    <mergeCell ref="C9:D9"/>
    <mergeCell ref="E10:F10"/>
    <mergeCell ref="B11:J11"/>
    <mergeCell ref="B18:C18"/>
    <mergeCell ref="B32:C32"/>
    <mergeCell ref="B14:B17"/>
    <mergeCell ref="B19:B31"/>
    <mergeCell ref="C14:C15"/>
    <mergeCell ref="C16:C17"/>
    <mergeCell ref="C20:C26"/>
    <mergeCell ref="D12:D13"/>
    <mergeCell ref="B47:D47"/>
    <mergeCell ref="B52:D52"/>
    <mergeCell ref="B62:D62"/>
    <mergeCell ref="C71:D71"/>
    <mergeCell ref="C72:D72"/>
    <mergeCell ref="C48:C49"/>
    <mergeCell ref="C50:C51"/>
    <mergeCell ref="C53:C55"/>
    <mergeCell ref="C56:C58"/>
    <mergeCell ref="C59:C60"/>
    <mergeCell ref="B53:B61"/>
    <mergeCell ref="B88:H88"/>
    <mergeCell ref="B89:C89"/>
    <mergeCell ref="B90:C90"/>
    <mergeCell ref="B91:D91"/>
    <mergeCell ref="B73:C73"/>
    <mergeCell ref="B80:D80"/>
    <mergeCell ref="B81:D81"/>
    <mergeCell ref="B82:D82"/>
    <mergeCell ref="B86:C86"/>
    <mergeCell ref="B74:B78"/>
    <mergeCell ref="B92:K94"/>
    <mergeCell ref="K12:K13"/>
    <mergeCell ref="L12:L13"/>
    <mergeCell ref="B1:L3"/>
    <mergeCell ref="B12:C13"/>
    <mergeCell ref="B83:C85"/>
    <mergeCell ref="C33:C35"/>
    <mergeCell ref="C36:C38"/>
    <mergeCell ref="C39:C41"/>
    <mergeCell ref="C42:C44"/>
    <mergeCell ref="C45:C46"/>
    <mergeCell ref="B33:B46"/>
    <mergeCell ref="B48:B51"/>
    <mergeCell ref="B63:B69"/>
    <mergeCell ref="B71:B72"/>
    <mergeCell ref="B87:I87"/>
  </mergeCells>
  <phoneticPr fontId="29" type="noConversion"/>
  <dataValidations count="7">
    <dataValidation type="list" allowBlank="1" showInputMessage="1" showErrorMessage="1" sqref="C5:D5" xr:uid="{CD67BED5-4DD6-489A-BC9F-D0D95EC83D6E}">
      <formula1>$N$4:$N$14</formula1>
    </dataValidation>
    <dataValidation type="list" allowBlank="1" showInputMessage="1" showErrorMessage="1" sqref="L62 L5:L11 L74:L65533 L14:L60" xr:uid="{00000000-0002-0000-0400-000001000000}">
      <formula1>$O$15:$O$17</formula1>
    </dataValidation>
    <dataValidation type="list" allowBlank="1" showInputMessage="1" showErrorMessage="1" sqref="D53:D60" xr:uid="{00000000-0002-0000-0400-000002000000}">
      <formula1>"普通轿车5座 5 Seats,商务车7座 7 Seats,中巴车33座以下 33 Seats,大巴车45座以下 45 Seats"</formula1>
    </dataValidation>
    <dataValidation type="list" allowBlank="1" showInputMessage="1" showErrorMessage="1" sqref="H53:H60" xr:uid="{00000000-0002-0000-0400-000003000000}">
      <formula1>"单程 one way,半日包车 Half day charter,全天包车 Full day charter"</formula1>
    </dataValidation>
    <dataValidation type="list" allowBlank="1" showInputMessage="1" showErrorMessage="1" sqref="L61" xr:uid="{00000000-0002-0000-0400-000004000000}">
      <formula1>$O$16:$O$18</formula1>
    </dataValidation>
    <dataValidation type="list" allowBlank="1" showInputMessage="1" showErrorMessage="1" sqref="I88" xr:uid="{00000000-0002-0000-0400-000005000000}">
      <formula1>$N$86:$N$89</formula1>
    </dataValidation>
    <dataValidation type="list" allowBlank="1" showInputMessage="1" showErrorMessage="1" sqref="L63:L73" xr:uid="{00000000-0002-0000-0400-000006000000}">
      <formula1>$O$16:$O$23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北京-主会场</vt:lpstr>
      <vt:lpstr>上海-分会场</vt:lpstr>
      <vt:lpstr>成都-分会场</vt:lpstr>
      <vt:lpstr>广州-分会场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UJGY (Guo Jing)</dc:creator>
  <cp:lastModifiedBy>凤雨 王</cp:lastModifiedBy>
  <dcterms:created xsi:type="dcterms:W3CDTF">2015-06-05T18:17:00Z</dcterms:created>
  <dcterms:modified xsi:type="dcterms:W3CDTF">2024-11-19T07:28:54Z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227CA35C0B4F43DE8C953947643CDA1B_12</vt:lpwstr>
  </property>
  <property fmtid="{D5CDD505-2E9C-101B-9397-08002B2CF9AE}" pid="3" name="KSOProductBuildVer">
    <vt:lpwstr>2052-12.1.0.18240</vt:lpwstr>
  </property>
</Properties>
</file>