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definedNames>
    <definedName name="_xlnm._FilterDatabase" localSheetId="0" hidden="1">员工报销明细!$A$4:$J$104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<sst xmlns="http://schemas.openxmlformats.org/spreadsheetml/2006/main" count="129" uniqueCount="118">
  <si>
    <t>【借款报销单】</t>
  </si>
  <si>
    <t>团号：HMOA-250324-ZJT889</t>
  </si>
  <si>
    <t>会议日期：3.25-4.2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</si>
  <si>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</si>
  <si>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</si>
  <si>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</si>
  <si>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</si>
  <si>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</si>
  <si>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</si>
  <si>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</si>
  <si>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</si>
  <si>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</si>
  <si>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</si>
  <si>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</si>
  <si>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</si>
  <si>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</si>
  <si>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机甲过路费</t>
  </si>
  <si>
    <t>可用项目：租车费、大交通、过路费、过桥费。
加油费（仅试驾活动可用，且只可使用活动当时当地的加油票）</t>
  </si>
  <si>
    <t>机甲加油费</t>
  </si>
  <si>
    <t>黄晨恒机票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</si>
  <si>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</si>
  <si>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</si>
  <si>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</si>
  <si>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</si>
  <si>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</si>
  <si>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</si>
  <si>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</si>
  <si>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</si>
  <si>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</si>
  <si>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</si>
  <si>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星巴克</t>
  </si>
  <si>
    <t>活动餐费合计</t>
  </si>
  <si>
    <t>现地采买费用</t>
  </si>
  <si>
    <t>电暖器</t>
  </si>
  <si>
    <t>球鞋</t>
  </si>
  <si>
    <t>京东雨伞</t>
  </si>
  <si>
    <t>京东保温壶</t>
  </si>
  <si>
    <t>京东午睡毯</t>
  </si>
  <si>
    <t>京东大象苏打水</t>
  </si>
  <si>
    <t>士力架</t>
  </si>
  <si>
    <t>小推车</t>
  </si>
  <si>
    <t>湿纸巾</t>
  </si>
  <si>
    <t>达利园法式小面包</t>
  </si>
  <si>
    <t>牙线棒</t>
  </si>
  <si>
    <t>乌龙茶</t>
  </si>
  <si>
    <t>蔓越莓曲奇饼干</t>
  </si>
  <si>
    <t>便携剪刀</t>
  </si>
  <si>
    <t>瓶装星巴克</t>
  </si>
  <si>
    <t>饮品</t>
  </si>
  <si>
    <t>一次性浴巾</t>
  </si>
  <si>
    <t>防雨鞋套</t>
  </si>
  <si>
    <t>一次性拖鞋</t>
  </si>
  <si>
    <t>豪士面包</t>
  </si>
  <si>
    <t>桂花糕</t>
  </si>
  <si>
    <t>桂花糕6个</t>
  </si>
  <si>
    <t>卫生纸、洗手液、垃圾袋</t>
  </si>
  <si>
    <t>晕车贴</t>
  </si>
  <si>
    <t>补水啦</t>
  </si>
  <si>
    <t>板夹</t>
  </si>
  <si>
    <t>卫生纸、晕车贴、洗手液</t>
  </si>
  <si>
    <t>酒精湿巾、餐巾纸</t>
  </si>
  <si>
    <t>星巴克、卫生纸、三只松鼠、达利园小面包、沙琪玛、乌龙茶、雀巢咖啡</t>
  </si>
  <si>
    <t>湿巾</t>
  </si>
  <si>
    <t>批发市场咖啡饮料</t>
  </si>
  <si>
    <t>批发市水果</t>
  </si>
  <si>
    <t>摩卡雀巢</t>
  </si>
  <si>
    <t>美式雀巢</t>
  </si>
  <si>
    <t>暖宝宝</t>
  </si>
  <si>
    <t>洗手液</t>
  </si>
  <si>
    <t>士力架、洗手液、卫生纸</t>
  </si>
  <si>
    <t>苏宁小店45.65+37.17</t>
  </si>
  <si>
    <t>马桶垫</t>
  </si>
  <si>
    <t>卫生纸、星巴克、鸡蛋仔</t>
  </si>
  <si>
    <t>香蕉、橙子</t>
  </si>
  <si>
    <t>香蕉</t>
  </si>
  <si>
    <t>垃圾桶、餐盒</t>
  </si>
  <si>
    <t>香蕉、耙耙柑、香薰、蚊香液</t>
  </si>
  <si>
    <t>华夫饼、坚果、星巴克、水果</t>
  </si>
  <si>
    <t>星巴克、纸杯、坚果</t>
  </si>
  <si>
    <t>大润发</t>
  </si>
  <si>
    <t>美宜佳香氛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</si>
  <si>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</si>
  <si>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</si>
  <si>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</si>
  <si>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</si>
  <si>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</si>
  <si>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贵港当地制作费</t>
  </si>
  <si>
    <t>决赛节目册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</si>
  <si>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</si>
  <si>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</si>
  <si>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</si>
  <si>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</si>
  <si>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</si>
  <si>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</si>
  <si>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</si>
  <si>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</si>
  <si>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</si>
  <si>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货拉拉</t>
  </si>
  <si>
    <t>美食客栈</t>
  </si>
  <si>
    <t>雅斯特</t>
  </si>
  <si>
    <t>嘉扬碧天酒店</t>
  </si>
  <si>
    <t>顺丰快递</t>
  </si>
  <si>
    <t>德邦</t>
  </si>
  <si>
    <t>苏奕璇寄顺丰</t>
  </si>
  <si>
    <t>田子钰寄顺丰快递</t>
  </si>
  <si>
    <t>两次暖宝宝配送费</t>
  </si>
  <si>
    <t>补税点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</si>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</sst>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2" fillId="0" borderId="0" xfId="50" applyFont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177" fontId="3" fillId="4" borderId="1" xfId="0" applyNumberFormat="1" applyFont="1" applyFill="1" applyBorder="1" applyAlignment="1">
      <alignment horizontal="right" vertical="center"/>
    </xf>
    <xf numFmtId="176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right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176" fontId="1" fillId="0" borderId="3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177" fontId="3" fillId="7" borderId="1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6" fillId="0" borderId="2" xfId="0" applyFont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0" fillId="0" borderId="1" xfId="0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right" vertical="center"/>
    </xf>
    <xf numFmtId="0" fontId="3" fillId="7" borderId="7" xfId="0" applyFont="1" applyFill="1" applyBorder="1" applyAlignment="1">
      <alignment horizontal="right" vertical="center"/>
    </xf>
    <xf numFmtId="178" fontId="5" fillId="5" borderId="7" xfId="0" applyNumberFormat="1" applyFont="1" applyFill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8" borderId="1" xfId="0" applyFont="1" applyFill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11"/>
  <sheetViews>
    <sheetView tabSelected="1" zoomScale="77" zoomScaleNormal="77" topLeftCell="A103" workbookViewId="0">
      <selection activeCell="C109" sqref="C109:D109"/>
    </sheetView>
  </sheetViews>
  <sheetFormatPr defaultColWidth="9" defaultRowHeight="21" customHeight="1"/>
  <cols>
    <col min="1" max="1" width="9" style="3"/>
    <col min="2" max="2" width="16.7788461538462" style="3" customWidth="1"/>
    <col min="3" max="3" width="11.5" style="4"/>
    <col min="4" max="4" width="9" style="3"/>
    <col min="5" max="5" width="11.5" style="3"/>
    <col min="6" max="6" width="15.3365384615385" style="3" customWidth="1"/>
    <col min="7" max="7" width="11.7788461538462" style="3" customWidth="1"/>
    <col min="8" max="8" width="15.2211538461538" style="3" customWidth="1"/>
    <col min="9" max="9" width="26.5576923076923" style="3" customWidth="1"/>
    <col min="10" max="10" width="39.4423076923077" style="3" customWidth="1"/>
    <col min="11" max="16384" width="9" style="3"/>
  </cols>
  <sheetData>
    <row r="2" customHeight="1" spans="3:12">
      <c r="C2" s="5" t="s">
        <v>0</v>
      </c>
      <c r="D2" s="5"/>
      <c r="E2" s="5"/>
      <c r="F2" s="5"/>
      <c r="G2" s="5"/>
      <c r="H2" s="5"/>
      <c r="I2" s="5"/>
      <c r="J2" s="5"/>
      <c r="K2" s="5"/>
      <c r="L2" s="5"/>
    </row>
    <row r="4" customHeight="1" spans="8:10">
      <c r="H4" s="1" t="s">
        <v>1</v>
      </c>
      <c r="I4" s="1"/>
      <c r="J4" s="1" t="s">
        <v>2</v>
      </c>
    </row>
    <row r="5" customHeight="1" spans="8:10">
      <c r="H5" s="38"/>
      <c r="I5" s="38"/>
      <c r="J5" s="38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39" t="s">
        <v>6</v>
      </c>
      <c r="G6" s="39"/>
      <c r="H6" s="39"/>
      <c r="I6" s="39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39" t="s">
        <v>11</v>
      </c>
      <c r="G7" s="39" t="s">
        <v>12</v>
      </c>
      <c r="H7" s="39" t="s">
        <v>13</v>
      </c>
      <c r="I7" s="39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1"/>
      <c r="E8" s="13">
        <f>C8*D8</f>
        <v>0</v>
      </c>
      <c r="F8" s="40">
        <v>0</v>
      </c>
      <c r="G8" s="41">
        <v>88</v>
      </c>
      <c r="H8" s="41">
        <f>F8+G8</f>
        <v>88</v>
      </c>
      <c r="I8" s="42" t="s">
        <v>16</v>
      </c>
      <c r="J8" s="43" t="s">
        <v>17</v>
      </c>
    </row>
    <row r="9" s="1" customFormat="1" customHeight="1" spans="1:10">
      <c r="A9" s="14"/>
      <c r="B9" s="15"/>
      <c r="C9" s="16"/>
      <c r="D9" s="14"/>
      <c r="E9" s="16"/>
      <c r="F9" s="40">
        <v>359.75</v>
      </c>
      <c r="G9" s="40">
        <v>0</v>
      </c>
      <c r="H9" s="41">
        <f>F9+G9</f>
        <v>359.75</v>
      </c>
      <c r="I9" s="44" t="s">
        <v>18</v>
      </c>
      <c r="J9" s="45"/>
    </row>
    <row r="10" s="1" customFormat="1" customHeight="1" spans="1:10">
      <c r="A10" s="17"/>
      <c r="B10" s="18"/>
      <c r="C10" s="19"/>
      <c r="D10" s="17"/>
      <c r="E10" s="19"/>
      <c r="F10" s="40">
        <v>1150</v>
      </c>
      <c r="G10" s="40">
        <v>0</v>
      </c>
      <c r="H10" s="40">
        <v>1150</v>
      </c>
      <c r="I10" s="44" t="s">
        <v>19</v>
      </c>
      <c r="J10" s="46"/>
    </row>
    <row r="11" s="1" customFormat="1" customHeight="1" spans="1:10">
      <c r="A11" s="20"/>
      <c r="B11" s="20" t="s">
        <v>20</v>
      </c>
      <c r="C11" s="21">
        <f>SUM(C8)</f>
        <v>0</v>
      </c>
      <c r="D11" s="21">
        <f>SUM(D8)</f>
        <v>0</v>
      </c>
      <c r="E11" s="21">
        <f>SUM(E8)</f>
        <v>0</v>
      </c>
      <c r="F11" s="21">
        <f>SUM(F8:F10)</f>
        <v>1509.75</v>
      </c>
      <c r="G11" s="21">
        <f>SUM(G8:G10)</f>
        <v>88</v>
      </c>
      <c r="H11" s="21">
        <f>SUM(H8:H10)</f>
        <v>1597.75</v>
      </c>
      <c r="I11" s="28" t="s">
        <v>21</v>
      </c>
      <c r="J11" s="47"/>
    </row>
    <row r="12" customHeight="1" spans="1:10">
      <c r="A12" s="22">
        <v>2</v>
      </c>
      <c r="B12" s="23" t="s">
        <v>22</v>
      </c>
      <c r="C12" s="24">
        <v>0</v>
      </c>
      <c r="D12" s="22"/>
      <c r="E12" s="24">
        <f>C12*D12</f>
        <v>0</v>
      </c>
      <c r="F12" s="31">
        <v>0</v>
      </c>
      <c r="G12" s="31">
        <v>0</v>
      </c>
      <c r="H12" s="31">
        <f>F12+G12</f>
        <v>0</v>
      </c>
      <c r="I12" s="29"/>
      <c r="J12" s="43" t="s">
        <v>23</v>
      </c>
    </row>
    <row r="13" customHeight="1" spans="1:10">
      <c r="A13" s="25"/>
      <c r="B13" s="26"/>
      <c r="C13" s="27"/>
      <c r="D13" s="25"/>
      <c r="E13" s="27"/>
      <c r="F13" s="31">
        <v>0</v>
      </c>
      <c r="G13" s="31">
        <v>0</v>
      </c>
      <c r="H13" s="31">
        <f t="shared" ref="H13" si="0">F13+G13</f>
        <v>0</v>
      </c>
      <c r="I13" s="29"/>
      <c r="J13" s="46"/>
    </row>
    <row r="14" s="1" customFormat="1" customHeight="1" spans="1:10">
      <c r="A14" s="28"/>
      <c r="B14" s="20" t="s">
        <v>24</v>
      </c>
      <c r="C14" s="21">
        <f>SUM(C12)</f>
        <v>0</v>
      </c>
      <c r="D14" s="21">
        <f>SUM(D12)</f>
        <v>0</v>
      </c>
      <c r="E14" s="21">
        <f>SUM(E12)</f>
        <v>0</v>
      </c>
      <c r="F14" s="21">
        <f>SUM(F12:F13)</f>
        <v>0</v>
      </c>
      <c r="G14" s="21">
        <f>SUM(G12:G13)</f>
        <v>0</v>
      </c>
      <c r="H14" s="21">
        <f>SUM(H12:H13)</f>
        <v>0</v>
      </c>
      <c r="I14" s="28"/>
      <c r="J14" s="47"/>
    </row>
    <row r="15" ht="19" customHeight="1" spans="1:10">
      <c r="A15" s="29">
        <v>3</v>
      </c>
      <c r="B15" s="30" t="s">
        <v>25</v>
      </c>
      <c r="C15" s="31">
        <v>0</v>
      </c>
      <c r="D15" s="29"/>
      <c r="E15" s="31">
        <f>C15*D15</f>
        <v>0</v>
      </c>
      <c r="F15" s="31">
        <v>0</v>
      </c>
      <c r="G15" s="31">
        <v>0</v>
      </c>
      <c r="H15" s="31">
        <v>0</v>
      </c>
      <c r="I15" s="48"/>
      <c r="J15" s="49" t="s">
        <v>26</v>
      </c>
    </row>
    <row r="16" customHeight="1" spans="1:10">
      <c r="A16" s="29"/>
      <c r="B16" s="30"/>
      <c r="C16" s="31"/>
      <c r="D16" s="29"/>
      <c r="E16" s="31"/>
      <c r="F16" s="31">
        <v>0</v>
      </c>
      <c r="G16" s="31">
        <v>0</v>
      </c>
      <c r="H16" s="31">
        <f>F16+G16</f>
        <v>0</v>
      </c>
      <c r="I16" s="29"/>
      <c r="J16" s="50"/>
    </row>
    <row r="17" s="1" customFormat="1" customHeight="1" spans="1:10">
      <c r="A17" s="28"/>
      <c r="B17" s="20" t="s">
        <v>27</v>
      </c>
      <c r="C17" s="21">
        <f>SUM(C15)</f>
        <v>0</v>
      </c>
      <c r="D17" s="21">
        <f t="shared" ref="D17:E17" si="1">SUM(D15)</f>
        <v>0</v>
      </c>
      <c r="E17" s="21">
        <f t="shared" si="1"/>
        <v>0</v>
      </c>
      <c r="F17" s="21">
        <f>SUM(F15:F16)</f>
        <v>0</v>
      </c>
      <c r="G17" s="21">
        <f>SUM(G15:G16)</f>
        <v>0</v>
      </c>
      <c r="H17" s="21">
        <f>SUM(H15:H16)</f>
        <v>0</v>
      </c>
      <c r="I17" s="28"/>
      <c r="J17" s="51"/>
    </row>
    <row r="18" customHeight="1" spans="1:10">
      <c r="A18" s="29">
        <v>4</v>
      </c>
      <c r="B18" s="30" t="s">
        <v>28</v>
      </c>
      <c r="C18" s="31">
        <v>0</v>
      </c>
      <c r="D18" s="29"/>
      <c r="E18" s="31">
        <f>C18*D18</f>
        <v>0</v>
      </c>
      <c r="F18" s="41"/>
      <c r="G18" s="41"/>
      <c r="H18" s="41"/>
      <c r="I18" s="42"/>
      <c r="J18" s="49" t="s">
        <v>29</v>
      </c>
    </row>
    <row r="19" customHeight="1" spans="1:10">
      <c r="A19" s="29"/>
      <c r="B19" s="30"/>
      <c r="C19" s="31"/>
      <c r="D19" s="29"/>
      <c r="E19" s="31"/>
      <c r="F19" s="41">
        <f>302+315+122+251+122</f>
        <v>1112</v>
      </c>
      <c r="G19" s="41">
        <v>0</v>
      </c>
      <c r="H19" s="41">
        <f>302+315+122+251+122</f>
        <v>1112</v>
      </c>
      <c r="I19" s="42" t="s">
        <v>30</v>
      </c>
      <c r="J19" s="50"/>
    </row>
    <row r="20" s="1" customFormat="1" customHeight="1" spans="1:10">
      <c r="A20" s="28"/>
      <c r="B20" s="20" t="s">
        <v>31</v>
      </c>
      <c r="C20" s="21">
        <f>SUM(C18)</f>
        <v>0</v>
      </c>
      <c r="D20" s="21">
        <f t="shared" ref="D20:E20" si="2">SUM(D18)</f>
        <v>0</v>
      </c>
      <c r="E20" s="21">
        <f t="shared" si="2"/>
        <v>0</v>
      </c>
      <c r="F20" s="21">
        <f>SUM(F18:F19)</f>
        <v>1112</v>
      </c>
      <c r="G20" s="21">
        <f>SUM(G18:G19)</f>
        <v>0</v>
      </c>
      <c r="H20" s="21">
        <f>SUM(H18:H19)</f>
        <v>1112</v>
      </c>
      <c r="I20" s="28"/>
      <c r="J20" s="51"/>
    </row>
    <row r="21" customHeight="1" spans="1:10">
      <c r="A21" s="22">
        <v>5</v>
      </c>
      <c r="B21" s="23" t="s">
        <v>32</v>
      </c>
      <c r="C21" s="24">
        <v>0</v>
      </c>
      <c r="D21" s="22"/>
      <c r="E21" s="24">
        <f>C21*D21</f>
        <v>0</v>
      </c>
      <c r="F21" s="41">
        <v>239</v>
      </c>
      <c r="G21" s="41">
        <v>0</v>
      </c>
      <c r="H21" s="41">
        <v>239</v>
      </c>
      <c r="I21" s="52" t="s">
        <v>33</v>
      </c>
      <c r="J21" s="43"/>
    </row>
    <row r="22" customHeight="1" spans="1:10">
      <c r="A22" s="32"/>
      <c r="B22" s="33"/>
      <c r="C22" s="34"/>
      <c r="D22" s="32"/>
      <c r="E22" s="34"/>
      <c r="F22" s="41">
        <v>599</v>
      </c>
      <c r="G22" s="41">
        <v>0</v>
      </c>
      <c r="H22" s="41">
        <v>599</v>
      </c>
      <c r="I22" s="52" t="s">
        <v>34</v>
      </c>
      <c r="J22" s="46"/>
    </row>
    <row r="23" customHeight="1" spans="1:10">
      <c r="A23" s="32"/>
      <c r="B23" s="33"/>
      <c r="C23" s="34"/>
      <c r="D23" s="32"/>
      <c r="E23" s="34"/>
      <c r="F23" s="41">
        <f>372+372+49.6</f>
        <v>793.6</v>
      </c>
      <c r="G23" s="41">
        <v>0</v>
      </c>
      <c r="H23" s="41">
        <f>372+372+49.6</f>
        <v>793.6</v>
      </c>
      <c r="I23" s="52" t="s">
        <v>35</v>
      </c>
      <c r="J23" s="46"/>
    </row>
    <row r="24" customHeight="1" spans="1:10">
      <c r="A24" s="32"/>
      <c r="B24" s="33"/>
      <c r="C24" s="34"/>
      <c r="D24" s="32"/>
      <c r="E24" s="34"/>
      <c r="F24" s="41">
        <v>175</v>
      </c>
      <c r="G24" s="41">
        <v>0</v>
      </c>
      <c r="H24" s="41">
        <v>175</v>
      </c>
      <c r="I24" s="52" t="s">
        <v>36</v>
      </c>
      <c r="J24" s="46"/>
    </row>
    <row r="25" customHeight="1" spans="1:10">
      <c r="A25" s="32"/>
      <c r="B25" s="33"/>
      <c r="C25" s="34"/>
      <c r="D25" s="32"/>
      <c r="E25" s="34"/>
      <c r="F25" s="41">
        <f>208.8+69.9+118.4</f>
        <v>397.1</v>
      </c>
      <c r="G25" s="41">
        <v>0</v>
      </c>
      <c r="H25" s="41">
        <f>208.8+69.9+118.4</f>
        <v>397.1</v>
      </c>
      <c r="I25" s="52" t="s">
        <v>37</v>
      </c>
      <c r="J25" s="46"/>
    </row>
    <row r="26" customHeight="1" spans="1:10">
      <c r="A26" s="32"/>
      <c r="B26" s="33"/>
      <c r="C26" s="34"/>
      <c r="D26" s="32"/>
      <c r="E26" s="34"/>
      <c r="F26" s="41">
        <v>69</v>
      </c>
      <c r="G26" s="41">
        <v>0</v>
      </c>
      <c r="H26" s="41">
        <v>69</v>
      </c>
      <c r="I26" s="52" t="s">
        <v>38</v>
      </c>
      <c r="J26" s="46"/>
    </row>
    <row r="27" customHeight="1" spans="1:10">
      <c r="A27" s="32"/>
      <c r="B27" s="33"/>
      <c r="C27" s="34"/>
      <c r="D27" s="32"/>
      <c r="E27" s="34"/>
      <c r="F27" s="41">
        <f>113.8+152.1+152.1+152.1+56.9+164.1</f>
        <v>791.1</v>
      </c>
      <c r="G27" s="41">
        <v>0</v>
      </c>
      <c r="H27" s="41">
        <f>113.8+152.1+152.1+152.1+56.9+164.1</f>
        <v>791.1</v>
      </c>
      <c r="I27" s="42" t="s">
        <v>39</v>
      </c>
      <c r="J27" s="46"/>
    </row>
    <row r="28" s="2" customFormat="1" customHeight="1" spans="1:10">
      <c r="A28" s="35"/>
      <c r="B28" s="36"/>
      <c r="C28" s="37"/>
      <c r="D28" s="37"/>
      <c r="E28" s="37"/>
      <c r="F28" s="40">
        <v>38.9</v>
      </c>
      <c r="G28" s="40">
        <v>0</v>
      </c>
      <c r="H28" s="40">
        <v>38.9</v>
      </c>
      <c r="I28" s="44" t="s">
        <v>40</v>
      </c>
      <c r="J28" s="53"/>
    </row>
    <row r="29" s="2" customFormat="1" customHeight="1" spans="1:10">
      <c r="A29" s="35"/>
      <c r="B29" s="36"/>
      <c r="C29" s="37"/>
      <c r="D29" s="37"/>
      <c r="E29" s="37"/>
      <c r="F29" s="40">
        <v>18</v>
      </c>
      <c r="G29" s="40">
        <v>0</v>
      </c>
      <c r="H29" s="40">
        <v>18</v>
      </c>
      <c r="I29" s="44" t="s">
        <v>41</v>
      </c>
      <c r="J29" s="53"/>
    </row>
    <row r="30" s="2" customFormat="1" customHeight="1" spans="1:10">
      <c r="A30" s="35"/>
      <c r="B30" s="36"/>
      <c r="C30" s="37"/>
      <c r="D30" s="37"/>
      <c r="E30" s="37"/>
      <c r="F30" s="40">
        <f>15.8+32.03+31.6</f>
        <v>79.43</v>
      </c>
      <c r="G30" s="40">
        <v>0</v>
      </c>
      <c r="H30" s="40">
        <f>15.8+32.03+31.6</f>
        <v>79.43</v>
      </c>
      <c r="I30" s="44" t="s">
        <v>42</v>
      </c>
      <c r="J30" s="53"/>
    </row>
    <row r="31" s="2" customFormat="1" customHeight="1" spans="1:10">
      <c r="A31" s="35"/>
      <c r="B31" s="36"/>
      <c r="C31" s="37"/>
      <c r="D31" s="37"/>
      <c r="E31" s="37"/>
      <c r="F31" s="40">
        <f>5.9+6.9</f>
        <v>12.8</v>
      </c>
      <c r="G31" s="40">
        <v>0</v>
      </c>
      <c r="H31" s="40">
        <f>5.9+6.9</f>
        <v>12.8</v>
      </c>
      <c r="I31" s="44" t="s">
        <v>43</v>
      </c>
      <c r="J31" s="53"/>
    </row>
    <row r="32" s="2" customFormat="1" customHeight="1" spans="1:10">
      <c r="A32" s="35"/>
      <c r="B32" s="36"/>
      <c r="C32" s="37"/>
      <c r="D32" s="37"/>
      <c r="E32" s="37"/>
      <c r="F32" s="40">
        <f>77.17+572.64</f>
        <v>649.81</v>
      </c>
      <c r="G32" s="40">
        <v>0</v>
      </c>
      <c r="H32" s="40">
        <f>77.17+572.64</f>
        <v>649.81</v>
      </c>
      <c r="I32" s="44" t="s">
        <v>44</v>
      </c>
      <c r="J32" s="53"/>
    </row>
    <row r="33" s="2" customFormat="1" customHeight="1" spans="1:10">
      <c r="A33" s="35"/>
      <c r="B33" s="36"/>
      <c r="C33" s="37"/>
      <c r="D33" s="37"/>
      <c r="E33" s="37"/>
      <c r="F33" s="40">
        <v>50.7</v>
      </c>
      <c r="G33" s="40">
        <v>0</v>
      </c>
      <c r="H33" s="40">
        <v>50.7</v>
      </c>
      <c r="I33" s="44" t="s">
        <v>45</v>
      </c>
      <c r="J33" s="53"/>
    </row>
    <row r="34" s="2" customFormat="1" customHeight="1" spans="1:10">
      <c r="A34" s="35"/>
      <c r="B34" s="36"/>
      <c r="C34" s="37"/>
      <c r="D34" s="37"/>
      <c r="E34" s="37"/>
      <c r="F34" s="40">
        <v>8.53</v>
      </c>
      <c r="G34" s="40">
        <v>0</v>
      </c>
      <c r="H34" s="40">
        <v>8.53</v>
      </c>
      <c r="I34" s="44" t="s">
        <v>46</v>
      </c>
      <c r="J34" s="53"/>
    </row>
    <row r="35" s="2" customFormat="1" customHeight="1" spans="1:10">
      <c r="A35" s="35"/>
      <c r="B35" s="36"/>
      <c r="C35" s="37"/>
      <c r="D35" s="37"/>
      <c r="E35" s="37"/>
      <c r="F35" s="40">
        <f>253.3+119</f>
        <v>372.3</v>
      </c>
      <c r="G35" s="40">
        <v>0</v>
      </c>
      <c r="H35" s="40">
        <f>253.3+119</f>
        <v>372.3</v>
      </c>
      <c r="I35" s="44" t="s">
        <v>47</v>
      </c>
      <c r="J35" s="53"/>
    </row>
    <row r="36" s="2" customFormat="1" customHeight="1" spans="1:10">
      <c r="A36" s="35"/>
      <c r="B36" s="36"/>
      <c r="C36" s="37"/>
      <c r="D36" s="37"/>
      <c r="E36" s="37"/>
      <c r="F36" s="40">
        <v>327.82</v>
      </c>
      <c r="G36" s="40">
        <v>0</v>
      </c>
      <c r="H36" s="40">
        <v>327.82</v>
      </c>
      <c r="I36" s="44" t="s">
        <v>48</v>
      </c>
      <c r="J36" s="53"/>
    </row>
    <row r="37" s="2" customFormat="1" customHeight="1" spans="1:10">
      <c r="A37" s="35"/>
      <c r="B37" s="36"/>
      <c r="C37" s="37"/>
      <c r="D37" s="37"/>
      <c r="E37" s="37"/>
      <c r="F37" s="40">
        <v>67.99</v>
      </c>
      <c r="G37" s="40">
        <v>0</v>
      </c>
      <c r="H37" s="40">
        <v>67.99</v>
      </c>
      <c r="I37" s="44" t="s">
        <v>49</v>
      </c>
      <c r="J37" s="53"/>
    </row>
    <row r="38" s="2" customFormat="1" customHeight="1" spans="1:10">
      <c r="A38" s="35"/>
      <c r="B38" s="36"/>
      <c r="C38" s="37"/>
      <c r="D38" s="37"/>
      <c r="E38" s="37"/>
      <c r="F38" s="40">
        <v>119.3</v>
      </c>
      <c r="G38" s="40">
        <v>0</v>
      </c>
      <c r="H38" s="40">
        <v>119.3</v>
      </c>
      <c r="I38" s="44" t="s">
        <v>50</v>
      </c>
      <c r="J38" s="53"/>
    </row>
    <row r="39" s="2" customFormat="1" customHeight="1" spans="1:10">
      <c r="A39" s="35"/>
      <c r="B39" s="36"/>
      <c r="C39" s="37"/>
      <c r="D39" s="37"/>
      <c r="E39" s="37"/>
      <c r="F39" s="40">
        <v>62.82</v>
      </c>
      <c r="G39" s="40">
        <v>0</v>
      </c>
      <c r="H39" s="40">
        <v>62.82</v>
      </c>
      <c r="I39" s="44" t="s">
        <v>51</v>
      </c>
      <c r="J39" s="53"/>
    </row>
    <row r="40" s="2" customFormat="1" customHeight="1" spans="1:10">
      <c r="A40" s="35"/>
      <c r="B40" s="36"/>
      <c r="C40" s="37"/>
      <c r="D40" s="37"/>
      <c r="E40" s="37"/>
      <c r="F40" s="40">
        <v>59.8</v>
      </c>
      <c r="G40" s="40">
        <v>0</v>
      </c>
      <c r="H40" s="40">
        <v>59.8</v>
      </c>
      <c r="I40" s="44" t="s">
        <v>52</v>
      </c>
      <c r="J40" s="53"/>
    </row>
    <row r="41" s="2" customFormat="1" customHeight="1" spans="1:10">
      <c r="A41" s="35"/>
      <c r="B41" s="36"/>
      <c r="C41" s="37"/>
      <c r="D41" s="37"/>
      <c r="E41" s="37"/>
      <c r="F41" s="40">
        <v>117.56</v>
      </c>
      <c r="G41" s="40">
        <v>0</v>
      </c>
      <c r="H41" s="40">
        <v>117.56</v>
      </c>
      <c r="I41" s="44" t="s">
        <v>53</v>
      </c>
      <c r="J41" s="53"/>
    </row>
    <row r="42" s="2" customFormat="1" customHeight="1" spans="1:10">
      <c r="A42" s="35"/>
      <c r="B42" s="36"/>
      <c r="C42" s="37"/>
      <c r="D42" s="37"/>
      <c r="E42" s="37"/>
      <c r="F42" s="40">
        <v>299.4</v>
      </c>
      <c r="G42" s="40">
        <v>0</v>
      </c>
      <c r="H42" s="40">
        <v>299.4</v>
      </c>
      <c r="I42" s="44" t="s">
        <v>54</v>
      </c>
      <c r="J42" s="53"/>
    </row>
    <row r="43" s="2" customFormat="1" customHeight="1" spans="1:10">
      <c r="A43" s="35"/>
      <c r="B43" s="36"/>
      <c r="C43" s="37"/>
      <c r="D43" s="37"/>
      <c r="E43" s="37"/>
      <c r="F43" s="40">
        <v>209.13</v>
      </c>
      <c r="G43" s="40">
        <v>0</v>
      </c>
      <c r="H43" s="40">
        <v>209.13</v>
      </c>
      <c r="I43" s="44" t="s">
        <v>55</v>
      </c>
      <c r="J43" s="53"/>
    </row>
    <row r="44" s="2" customFormat="1" customHeight="1" spans="1:10">
      <c r="A44" s="35"/>
      <c r="B44" s="36"/>
      <c r="C44" s="37"/>
      <c r="D44" s="37"/>
      <c r="E44" s="37"/>
      <c r="F44" s="40">
        <v>25.68</v>
      </c>
      <c r="G44" s="40">
        <v>0</v>
      </c>
      <c r="H44" s="40">
        <v>25.68</v>
      </c>
      <c r="I44" s="44" t="s">
        <v>56</v>
      </c>
      <c r="J44" s="53"/>
    </row>
    <row r="45" s="2" customFormat="1" customHeight="1" spans="1:10">
      <c r="A45" s="35"/>
      <c r="B45" s="36"/>
      <c r="C45" s="37"/>
      <c r="D45" s="37"/>
      <c r="E45" s="37"/>
      <c r="F45" s="40">
        <v>119.8</v>
      </c>
      <c r="G45" s="40">
        <v>0</v>
      </c>
      <c r="H45" s="40">
        <v>119.8</v>
      </c>
      <c r="I45" s="44" t="s">
        <v>57</v>
      </c>
      <c r="J45" s="53"/>
    </row>
    <row r="46" s="2" customFormat="1" customHeight="1" spans="1:10">
      <c r="A46" s="35"/>
      <c r="B46" s="36"/>
      <c r="C46" s="37"/>
      <c r="D46" s="37"/>
      <c r="E46" s="37"/>
      <c r="F46" s="40">
        <v>978.54</v>
      </c>
      <c r="G46" s="40">
        <v>0</v>
      </c>
      <c r="H46" s="40">
        <v>978.54</v>
      </c>
      <c r="I46" s="44" t="s">
        <v>57</v>
      </c>
      <c r="J46" s="53"/>
    </row>
    <row r="47" s="2" customFormat="1" customHeight="1" spans="1:10">
      <c r="A47" s="35"/>
      <c r="B47" s="36"/>
      <c r="C47" s="37"/>
      <c r="D47" s="37"/>
      <c r="E47" s="37"/>
      <c r="F47" s="40">
        <v>23.7</v>
      </c>
      <c r="G47" s="40">
        <v>0</v>
      </c>
      <c r="H47" s="40">
        <v>23.7</v>
      </c>
      <c r="I47" s="44" t="s">
        <v>58</v>
      </c>
      <c r="J47" s="53"/>
    </row>
    <row r="48" s="2" customFormat="1" customHeight="1" spans="1:10">
      <c r="A48" s="35"/>
      <c r="B48" s="36"/>
      <c r="C48" s="37"/>
      <c r="D48" s="37"/>
      <c r="E48" s="37"/>
      <c r="F48" s="40">
        <v>123.02</v>
      </c>
      <c r="G48" s="40">
        <v>0</v>
      </c>
      <c r="H48" s="40">
        <v>123.02</v>
      </c>
      <c r="I48" s="44" t="s">
        <v>59</v>
      </c>
      <c r="J48" s="53"/>
    </row>
    <row r="49" s="2" customFormat="1" customHeight="1" spans="1:10">
      <c r="A49" s="35"/>
      <c r="B49" s="36"/>
      <c r="C49" s="37"/>
      <c r="D49" s="37"/>
      <c r="E49" s="37"/>
      <c r="F49" s="40">
        <v>70.77</v>
      </c>
      <c r="G49" s="40">
        <v>0</v>
      </c>
      <c r="H49" s="40">
        <v>70.77</v>
      </c>
      <c r="I49" s="44" t="s">
        <v>56</v>
      </c>
      <c r="J49" s="53"/>
    </row>
    <row r="50" s="2" customFormat="1" customHeight="1" spans="1:10">
      <c r="A50" s="35"/>
      <c r="B50" s="36"/>
      <c r="C50" s="37"/>
      <c r="D50" s="37"/>
      <c r="E50" s="37"/>
      <c r="F50" s="40">
        <v>169.87</v>
      </c>
      <c r="G50" s="40">
        <v>0</v>
      </c>
      <c r="H50" s="40">
        <v>169.87</v>
      </c>
      <c r="I50" s="44" t="s">
        <v>60</v>
      </c>
      <c r="J50" s="53"/>
    </row>
    <row r="51" s="2" customFormat="1" ht="48" customHeight="1" spans="1:10">
      <c r="A51" s="35"/>
      <c r="B51" s="36"/>
      <c r="C51" s="37"/>
      <c r="D51" s="37"/>
      <c r="E51" s="37"/>
      <c r="F51" s="40">
        <f>321.54+1027.06</f>
        <v>1348.6</v>
      </c>
      <c r="G51" s="40">
        <v>0</v>
      </c>
      <c r="H51" s="40">
        <f>321.54+1027.06</f>
        <v>1348.6</v>
      </c>
      <c r="I51" s="54" t="s">
        <v>61</v>
      </c>
      <c r="J51" s="53"/>
    </row>
    <row r="52" s="2" customFormat="1" customHeight="1" spans="1:10">
      <c r="A52" s="35"/>
      <c r="B52" s="36"/>
      <c r="C52" s="37"/>
      <c r="D52" s="37"/>
      <c r="E52" s="37"/>
      <c r="F52" s="40">
        <v>103.02</v>
      </c>
      <c r="G52" s="40">
        <v>0</v>
      </c>
      <c r="H52" s="40">
        <v>103.02</v>
      </c>
      <c r="I52" s="44" t="s">
        <v>62</v>
      </c>
      <c r="J52" s="53"/>
    </row>
    <row r="53" s="2" customFormat="1" customHeight="1" spans="1:10">
      <c r="A53" s="35"/>
      <c r="B53" s="36"/>
      <c r="C53" s="37"/>
      <c r="D53" s="37"/>
      <c r="E53" s="37"/>
      <c r="F53" s="40">
        <v>472</v>
      </c>
      <c r="G53" s="40">
        <v>0</v>
      </c>
      <c r="H53" s="40">
        <v>472</v>
      </c>
      <c r="I53" s="44" t="s">
        <v>63</v>
      </c>
      <c r="J53" s="53"/>
    </row>
    <row r="54" s="2" customFormat="1" customHeight="1" spans="1:10">
      <c r="A54" s="35"/>
      <c r="B54" s="36"/>
      <c r="C54" s="37"/>
      <c r="D54" s="37"/>
      <c r="E54" s="37"/>
      <c r="F54" s="40">
        <v>735.5</v>
      </c>
      <c r="G54" s="40">
        <v>0</v>
      </c>
      <c r="H54" s="40">
        <v>735.5</v>
      </c>
      <c r="I54" s="44" t="s">
        <v>64</v>
      </c>
      <c r="J54" s="53"/>
    </row>
    <row r="55" s="2" customFormat="1" customHeight="1" spans="1:10">
      <c r="A55" s="35"/>
      <c r="B55" s="36"/>
      <c r="C55" s="37"/>
      <c r="D55" s="37"/>
      <c r="E55" s="37"/>
      <c r="F55" s="40">
        <v>59.9</v>
      </c>
      <c r="G55" s="40">
        <v>0</v>
      </c>
      <c r="H55" s="40">
        <v>59.9</v>
      </c>
      <c r="I55" s="44" t="s">
        <v>65</v>
      </c>
      <c r="J55" s="53"/>
    </row>
    <row r="56" s="2" customFormat="1" customHeight="1" spans="1:10">
      <c r="A56" s="35"/>
      <c r="B56" s="36"/>
      <c r="C56" s="37"/>
      <c r="D56" s="37"/>
      <c r="E56" s="37"/>
      <c r="F56" s="40">
        <v>86.92</v>
      </c>
      <c r="G56" s="40">
        <v>0</v>
      </c>
      <c r="H56" s="40">
        <v>86.92</v>
      </c>
      <c r="I56" s="44" t="s">
        <v>66</v>
      </c>
      <c r="J56" s="53"/>
    </row>
    <row r="57" s="2" customFormat="1" customHeight="1" spans="1:10">
      <c r="A57" s="35"/>
      <c r="B57" s="36"/>
      <c r="C57" s="37"/>
      <c r="D57" s="37"/>
      <c r="E57" s="37"/>
      <c r="F57" s="40">
        <v>145.3</v>
      </c>
      <c r="G57" s="40">
        <v>0</v>
      </c>
      <c r="H57" s="40">
        <v>145.3</v>
      </c>
      <c r="I57" s="44" t="s">
        <v>67</v>
      </c>
      <c r="J57" s="53"/>
    </row>
    <row r="58" s="2" customFormat="1" customHeight="1" spans="1:10">
      <c r="A58" s="35"/>
      <c r="B58" s="36"/>
      <c r="C58" s="37"/>
      <c r="D58" s="37"/>
      <c r="E58" s="37"/>
      <c r="F58" s="40">
        <v>100.7</v>
      </c>
      <c r="G58" s="40">
        <v>0</v>
      </c>
      <c r="H58" s="40">
        <v>100.7</v>
      </c>
      <c r="I58" s="44" t="s">
        <v>67</v>
      </c>
      <c r="J58" s="53"/>
    </row>
    <row r="59" s="2" customFormat="1" customHeight="1" spans="1:10">
      <c r="A59" s="35"/>
      <c r="B59" s="36"/>
      <c r="C59" s="37"/>
      <c r="D59" s="37"/>
      <c r="E59" s="37"/>
      <c r="F59" s="40">
        <v>50.8</v>
      </c>
      <c r="G59" s="40">
        <v>0</v>
      </c>
      <c r="H59" s="40">
        <v>50.8</v>
      </c>
      <c r="I59" s="44" t="s">
        <v>68</v>
      </c>
      <c r="J59" s="53"/>
    </row>
    <row r="60" s="2" customFormat="1" customHeight="1" spans="1:10">
      <c r="A60" s="35"/>
      <c r="B60" s="36"/>
      <c r="C60" s="37"/>
      <c r="D60" s="37"/>
      <c r="E60" s="37"/>
      <c r="F60" s="40">
        <v>316.7</v>
      </c>
      <c r="G60" s="40">
        <v>0</v>
      </c>
      <c r="H60" s="40">
        <f>F60</f>
        <v>316.7</v>
      </c>
      <c r="I60" s="44" t="s">
        <v>69</v>
      </c>
      <c r="J60" s="53"/>
    </row>
    <row r="61" s="2" customFormat="1" customHeight="1" spans="1:10">
      <c r="A61" s="35"/>
      <c r="B61" s="36"/>
      <c r="C61" s="37"/>
      <c r="D61" s="37"/>
      <c r="E61" s="37"/>
      <c r="F61" s="40">
        <v>82.82</v>
      </c>
      <c r="G61" s="40">
        <v>0</v>
      </c>
      <c r="H61" s="40">
        <v>82.82</v>
      </c>
      <c r="I61" s="44" t="s">
        <v>70</v>
      </c>
      <c r="J61" s="53"/>
    </row>
    <row r="62" s="2" customFormat="1" customHeight="1" spans="1:10">
      <c r="A62" s="35"/>
      <c r="B62" s="36"/>
      <c r="C62" s="37"/>
      <c r="D62" s="37"/>
      <c r="E62" s="37"/>
      <c r="F62" s="40">
        <v>42.8</v>
      </c>
      <c r="G62" s="40">
        <v>0</v>
      </c>
      <c r="H62" s="40">
        <v>42.8</v>
      </c>
      <c r="I62" s="44" t="s">
        <v>71</v>
      </c>
      <c r="J62" s="53"/>
    </row>
    <row r="63" s="2" customFormat="1" customHeight="1" spans="1:10">
      <c r="A63" s="35"/>
      <c r="B63" s="36"/>
      <c r="C63" s="37"/>
      <c r="D63" s="37"/>
      <c r="E63" s="37"/>
      <c r="F63" s="40">
        <v>320.5</v>
      </c>
      <c r="G63" s="40">
        <v>0</v>
      </c>
      <c r="H63" s="40">
        <v>320.5</v>
      </c>
      <c r="I63" s="44" t="s">
        <v>72</v>
      </c>
      <c r="J63" s="53"/>
    </row>
    <row r="64" s="2" customFormat="1" customHeight="1" spans="1:10">
      <c r="A64" s="35"/>
      <c r="B64" s="36"/>
      <c r="C64" s="37"/>
      <c r="D64" s="37"/>
      <c r="E64" s="37"/>
      <c r="F64" s="40">
        <v>93.3</v>
      </c>
      <c r="G64" s="40">
        <v>0</v>
      </c>
      <c r="H64" s="40">
        <v>93.3</v>
      </c>
      <c r="I64" s="44" t="s">
        <v>73</v>
      </c>
      <c r="J64" s="53"/>
    </row>
    <row r="65" s="2" customFormat="1" customHeight="1" spans="1:10">
      <c r="A65" s="35"/>
      <c r="B65" s="36"/>
      <c r="C65" s="37"/>
      <c r="D65" s="37"/>
      <c r="E65" s="37"/>
      <c r="F65" s="40">
        <v>63.3</v>
      </c>
      <c r="G65" s="40">
        <v>0</v>
      </c>
      <c r="H65" s="40">
        <v>63.3</v>
      </c>
      <c r="I65" s="44" t="s">
        <v>74</v>
      </c>
      <c r="J65" s="53"/>
    </row>
    <row r="66" s="2" customFormat="1" customHeight="1" spans="1:10">
      <c r="A66" s="35"/>
      <c r="B66" s="36"/>
      <c r="C66" s="37"/>
      <c r="D66" s="37"/>
      <c r="E66" s="37"/>
      <c r="F66" s="40">
        <v>166.3</v>
      </c>
      <c r="G66" s="40">
        <v>0</v>
      </c>
      <c r="H66" s="40">
        <v>166.3</v>
      </c>
      <c r="I66" s="44" t="s">
        <v>74</v>
      </c>
      <c r="J66" s="53"/>
    </row>
    <row r="67" s="2" customFormat="1" customHeight="1" spans="1:10">
      <c r="A67" s="35"/>
      <c r="B67" s="36"/>
      <c r="C67" s="37"/>
      <c r="D67" s="37"/>
      <c r="E67" s="37"/>
      <c r="F67" s="40">
        <v>131.5</v>
      </c>
      <c r="G67" s="40">
        <v>0</v>
      </c>
      <c r="H67" s="40">
        <v>131.5</v>
      </c>
      <c r="I67" s="44" t="s">
        <v>75</v>
      </c>
      <c r="J67" s="53"/>
    </row>
    <row r="68" s="2" customFormat="1" customHeight="1" spans="1:10">
      <c r="A68" s="35"/>
      <c r="B68" s="36"/>
      <c r="C68" s="37"/>
      <c r="D68" s="37"/>
      <c r="E68" s="37"/>
      <c r="F68" s="40">
        <v>63.3</v>
      </c>
      <c r="G68" s="40">
        <v>0</v>
      </c>
      <c r="H68" s="40">
        <v>63.3</v>
      </c>
      <c r="I68" s="44" t="s">
        <v>74</v>
      </c>
      <c r="J68" s="53"/>
    </row>
    <row r="69" s="2" customFormat="1" customHeight="1" spans="1:10">
      <c r="A69" s="35"/>
      <c r="B69" s="36"/>
      <c r="C69" s="37"/>
      <c r="D69" s="37"/>
      <c r="E69" s="37"/>
      <c r="F69" s="40">
        <v>63.3</v>
      </c>
      <c r="G69" s="40">
        <v>0</v>
      </c>
      <c r="H69" s="40">
        <v>63.3</v>
      </c>
      <c r="I69" s="44" t="s">
        <v>74</v>
      </c>
      <c r="J69" s="53"/>
    </row>
    <row r="70" s="2" customFormat="1" customHeight="1" spans="1:10">
      <c r="A70" s="35"/>
      <c r="B70" s="36"/>
      <c r="C70" s="37"/>
      <c r="D70" s="37"/>
      <c r="E70" s="37"/>
      <c r="F70" s="40">
        <v>131.07</v>
      </c>
      <c r="G70" s="40">
        <v>0</v>
      </c>
      <c r="H70" s="40">
        <v>131.07</v>
      </c>
      <c r="I70" s="44" t="s">
        <v>76</v>
      </c>
      <c r="J70" s="53"/>
    </row>
    <row r="71" s="2" customFormat="1" customHeight="1" spans="1:10">
      <c r="A71" s="35"/>
      <c r="B71" s="36"/>
      <c r="C71" s="37"/>
      <c r="D71" s="37"/>
      <c r="E71" s="37"/>
      <c r="F71" s="44">
        <v>112.4</v>
      </c>
      <c r="G71" s="40">
        <v>0</v>
      </c>
      <c r="H71" s="44">
        <v>112.4</v>
      </c>
      <c r="I71" s="44" t="s">
        <v>39</v>
      </c>
      <c r="J71" s="53"/>
    </row>
    <row r="72" s="2" customFormat="1" customHeight="1" spans="1:10">
      <c r="A72" s="35"/>
      <c r="B72" s="36"/>
      <c r="C72" s="37"/>
      <c r="D72" s="37"/>
      <c r="E72" s="37"/>
      <c r="F72" s="40">
        <v>315.1</v>
      </c>
      <c r="G72" s="40">
        <v>0</v>
      </c>
      <c r="H72" s="40">
        <v>315.1</v>
      </c>
      <c r="I72" s="44" t="s">
        <v>77</v>
      </c>
      <c r="J72" s="53"/>
    </row>
    <row r="73" s="2" customFormat="1" customHeight="1" spans="1:10">
      <c r="A73" s="35"/>
      <c r="B73" s="36"/>
      <c r="C73" s="37"/>
      <c r="D73" s="37"/>
      <c r="E73" s="37"/>
      <c r="F73" s="40">
        <v>134.5</v>
      </c>
      <c r="G73" s="40">
        <v>0</v>
      </c>
      <c r="H73" s="40">
        <v>134.5</v>
      </c>
      <c r="I73" s="44" t="s">
        <v>74</v>
      </c>
      <c r="J73" s="53"/>
    </row>
    <row r="74" s="2" customFormat="1" customHeight="1" spans="1:10">
      <c r="A74" s="35"/>
      <c r="B74" s="36"/>
      <c r="C74" s="37"/>
      <c r="D74" s="37"/>
      <c r="E74" s="37"/>
      <c r="F74" s="40">
        <v>199</v>
      </c>
      <c r="G74" s="40">
        <v>0</v>
      </c>
      <c r="H74" s="40">
        <v>199</v>
      </c>
      <c r="I74" s="44" t="s">
        <v>74</v>
      </c>
      <c r="J74" s="53"/>
    </row>
    <row r="75" s="2" customFormat="1" customHeight="1" spans="1:10">
      <c r="A75" s="35"/>
      <c r="B75" s="36"/>
      <c r="C75" s="37"/>
      <c r="D75" s="37"/>
      <c r="E75" s="37"/>
      <c r="F75" s="40">
        <v>177.2</v>
      </c>
      <c r="G75" s="40">
        <v>0</v>
      </c>
      <c r="H75" s="40">
        <v>177.2</v>
      </c>
      <c r="I75" s="44" t="s">
        <v>74</v>
      </c>
      <c r="J75" s="53"/>
    </row>
    <row r="76" s="2" customFormat="1" customHeight="1" spans="1:10">
      <c r="A76" s="35"/>
      <c r="B76" s="36"/>
      <c r="C76" s="37"/>
      <c r="D76" s="37"/>
      <c r="E76" s="37"/>
      <c r="F76" s="40">
        <v>497.6</v>
      </c>
      <c r="G76" s="40">
        <v>0</v>
      </c>
      <c r="H76" s="40">
        <v>497.6</v>
      </c>
      <c r="I76" s="44" t="s">
        <v>78</v>
      </c>
      <c r="J76" s="53"/>
    </row>
    <row r="77" s="2" customFormat="1" customHeight="1" spans="1:10">
      <c r="A77" s="35"/>
      <c r="B77" s="36"/>
      <c r="C77" s="37"/>
      <c r="D77" s="37"/>
      <c r="E77" s="37"/>
      <c r="F77" s="40">
        <v>122.36</v>
      </c>
      <c r="G77" s="40">
        <v>0</v>
      </c>
      <c r="H77" s="40">
        <v>122.36</v>
      </c>
      <c r="I77" s="44" t="s">
        <v>79</v>
      </c>
      <c r="J77" s="53"/>
    </row>
    <row r="78" s="2" customFormat="1" customHeight="1" spans="1:10">
      <c r="A78" s="35"/>
      <c r="B78" s="36"/>
      <c r="C78" s="37"/>
      <c r="D78" s="37"/>
      <c r="E78" s="37"/>
      <c r="F78" s="40">
        <v>0</v>
      </c>
      <c r="G78" s="40">
        <v>48</v>
      </c>
      <c r="H78" s="40">
        <v>48</v>
      </c>
      <c r="I78" s="44" t="s">
        <v>80</v>
      </c>
      <c r="J78" s="53"/>
    </row>
    <row r="79" s="1" customFormat="1" customHeight="1" spans="1:10">
      <c r="A79" s="28"/>
      <c r="B79" s="20" t="s">
        <v>81</v>
      </c>
      <c r="C79" s="21">
        <f>SUM(C21)</f>
        <v>0</v>
      </c>
      <c r="D79" s="21">
        <f t="shared" ref="D79:E79" si="3">SUM(D21)</f>
        <v>0</v>
      </c>
      <c r="E79" s="21">
        <f t="shared" si="3"/>
        <v>0</v>
      </c>
      <c r="F79" s="21">
        <f>SUM(F21:F78)</f>
        <v>13205.26</v>
      </c>
      <c r="G79" s="21">
        <f>SUM(G21:G78)</f>
        <v>48</v>
      </c>
      <c r="H79" s="21">
        <f>SUM(H21:H78)</f>
        <v>13253.26</v>
      </c>
      <c r="I79" s="28"/>
      <c r="J79" s="47"/>
    </row>
    <row r="80" customHeight="1" spans="1:10">
      <c r="A80" s="29">
        <v>6</v>
      </c>
      <c r="B80" s="30" t="s">
        <v>82</v>
      </c>
      <c r="C80" s="31">
        <v>0</v>
      </c>
      <c r="D80" s="29"/>
      <c r="E80" s="31">
        <f>C80*D80</f>
        <v>0</v>
      </c>
      <c r="F80" s="31"/>
      <c r="G80" s="31"/>
      <c r="H80" s="31"/>
      <c r="I80" s="29"/>
      <c r="J80" s="43" t="s">
        <v>83</v>
      </c>
    </row>
    <row r="81" customHeight="1" spans="1:10">
      <c r="A81" s="29"/>
      <c r="B81" s="30"/>
      <c r="C81" s="31"/>
      <c r="D81" s="29"/>
      <c r="E81" s="31"/>
      <c r="F81" s="31">
        <v>0</v>
      </c>
      <c r="G81" s="31">
        <v>0</v>
      </c>
      <c r="H81" s="31">
        <f t="shared" ref="H81:H84" si="4">F81+G81</f>
        <v>0</v>
      </c>
      <c r="I81" s="29"/>
      <c r="J81" s="50"/>
    </row>
    <row r="82" s="1" customFormat="1" customHeight="1" spans="1:10">
      <c r="A82" s="28"/>
      <c r="B82" s="20" t="s">
        <v>84</v>
      </c>
      <c r="C82" s="21">
        <f>SUM(C80)</f>
        <v>0</v>
      </c>
      <c r="D82" s="21">
        <f t="shared" ref="D82:E82" si="5">SUM(D80)</f>
        <v>0</v>
      </c>
      <c r="E82" s="21">
        <f t="shared" si="5"/>
        <v>0</v>
      </c>
      <c r="F82" s="21">
        <f>SUM(F80:F81)</f>
        <v>0</v>
      </c>
      <c r="G82" s="21">
        <f>SUM(G80:G81)</f>
        <v>0</v>
      </c>
      <c r="H82" s="21">
        <f>SUM(H80:H81)</f>
        <v>0</v>
      </c>
      <c r="I82" s="28"/>
      <c r="J82" s="51"/>
    </row>
    <row r="83" customHeight="1" spans="1:10">
      <c r="A83" s="29">
        <v>7</v>
      </c>
      <c r="B83" s="30" t="s">
        <v>85</v>
      </c>
      <c r="C83" s="31">
        <v>0</v>
      </c>
      <c r="D83" s="29"/>
      <c r="E83" s="31">
        <f>C83*D83</f>
        <v>0</v>
      </c>
      <c r="F83" s="31">
        <v>2360</v>
      </c>
      <c r="G83" s="31">
        <v>0</v>
      </c>
      <c r="H83" s="31">
        <f t="shared" si="4"/>
        <v>2360</v>
      </c>
      <c r="I83" s="67" t="s">
        <v>86</v>
      </c>
      <c r="J83" s="49"/>
    </row>
    <row r="84" customHeight="1" spans="1:10">
      <c r="A84" s="29"/>
      <c r="B84" s="30"/>
      <c r="C84" s="31"/>
      <c r="D84" s="29"/>
      <c r="E84" s="31"/>
      <c r="F84" s="31">
        <v>620</v>
      </c>
      <c r="G84" s="31">
        <v>0</v>
      </c>
      <c r="H84" s="31">
        <f t="shared" si="4"/>
        <v>620</v>
      </c>
      <c r="I84" s="67" t="s">
        <v>87</v>
      </c>
      <c r="J84" s="50"/>
    </row>
    <row r="85" s="1" customFormat="1" customHeight="1" spans="1:10">
      <c r="A85" s="28"/>
      <c r="B85" s="20" t="s">
        <v>88</v>
      </c>
      <c r="C85" s="21">
        <f>SUM(C83)</f>
        <v>0</v>
      </c>
      <c r="D85" s="21">
        <f t="shared" ref="D85:E85" si="6">SUM(D83)</f>
        <v>0</v>
      </c>
      <c r="E85" s="21">
        <f t="shared" si="6"/>
        <v>0</v>
      </c>
      <c r="F85" s="21">
        <f>SUM(F83:F84)</f>
        <v>2980</v>
      </c>
      <c r="G85" s="21">
        <f>SUM(G83:G84)</f>
        <v>0</v>
      </c>
      <c r="H85" s="21">
        <f>SUM(H83:H84)</f>
        <v>2980</v>
      </c>
      <c r="I85" s="28"/>
      <c r="J85" s="51"/>
    </row>
    <row r="86" customHeight="1" spans="1:10">
      <c r="A86" s="29">
        <v>8</v>
      </c>
      <c r="B86" s="30" t="s">
        <v>89</v>
      </c>
      <c r="C86" s="31">
        <v>0</v>
      </c>
      <c r="D86" s="29"/>
      <c r="E86" s="31">
        <f>C86*D86</f>
        <v>0</v>
      </c>
      <c r="F86" s="31">
        <v>0</v>
      </c>
      <c r="G86" s="31">
        <v>0</v>
      </c>
      <c r="H86" s="31">
        <f>F86+G86</f>
        <v>0</v>
      </c>
      <c r="I86" s="29"/>
      <c r="J86" s="49" t="s">
        <v>90</v>
      </c>
    </row>
    <row r="87" customHeight="1" spans="1:10">
      <c r="A87" s="29"/>
      <c r="B87" s="30"/>
      <c r="C87" s="31"/>
      <c r="D87" s="29"/>
      <c r="E87" s="31"/>
      <c r="F87" s="31">
        <v>0</v>
      </c>
      <c r="G87" s="31">
        <v>0</v>
      </c>
      <c r="H87" s="31">
        <f>F87+G87</f>
        <v>0</v>
      </c>
      <c r="I87" s="29"/>
      <c r="J87" s="50"/>
    </row>
    <row r="88" s="1" customFormat="1" customHeight="1" spans="1:10">
      <c r="A88" s="28"/>
      <c r="B88" s="20" t="s">
        <v>91</v>
      </c>
      <c r="C88" s="21">
        <f>SUM(C86)</f>
        <v>0</v>
      </c>
      <c r="D88" s="21">
        <f t="shared" ref="D88:E88" si="7">SUM(D86)</f>
        <v>0</v>
      </c>
      <c r="E88" s="21">
        <f t="shared" si="7"/>
        <v>0</v>
      </c>
      <c r="F88" s="21">
        <f>SUM(F86:F87)</f>
        <v>0</v>
      </c>
      <c r="G88" s="21">
        <f t="shared" ref="G88:H88" si="8">SUM(G86:G87)</f>
        <v>0</v>
      </c>
      <c r="H88" s="21">
        <f t="shared" si="8"/>
        <v>0</v>
      </c>
      <c r="I88" s="28"/>
      <c r="J88" s="51"/>
    </row>
    <row r="89" customHeight="1" spans="1:10">
      <c r="A89" s="29">
        <v>9</v>
      </c>
      <c r="B89" s="30" t="s">
        <v>92</v>
      </c>
      <c r="C89" s="31">
        <v>0</v>
      </c>
      <c r="D89" s="29"/>
      <c r="E89" s="31">
        <f>C89*D89</f>
        <v>0</v>
      </c>
      <c r="F89" s="31">
        <v>0</v>
      </c>
      <c r="G89" s="31">
        <v>0</v>
      </c>
      <c r="H89" s="31">
        <f>F89+G89</f>
        <v>0</v>
      </c>
      <c r="I89" s="29"/>
      <c r="J89" s="43" t="s">
        <v>93</v>
      </c>
    </row>
    <row r="90" customHeight="1" spans="1:10">
      <c r="A90" s="29"/>
      <c r="B90" s="30"/>
      <c r="C90" s="31"/>
      <c r="D90" s="29"/>
      <c r="E90" s="31"/>
      <c r="F90" s="31">
        <v>0</v>
      </c>
      <c r="G90" s="31">
        <v>0</v>
      </c>
      <c r="H90" s="31">
        <f>F90+G90</f>
        <v>0</v>
      </c>
      <c r="I90" s="29"/>
      <c r="J90" s="46"/>
    </row>
    <row r="91" s="1" customFormat="1" customHeight="1" spans="1:10">
      <c r="A91" s="28"/>
      <c r="B91" s="20" t="s">
        <v>94</v>
      </c>
      <c r="C91" s="21">
        <f>SUM(C89)</f>
        <v>0</v>
      </c>
      <c r="D91" s="21">
        <f t="shared" ref="D91:E91" si="9">SUM(D89)</f>
        <v>0</v>
      </c>
      <c r="E91" s="21">
        <f t="shared" si="9"/>
        <v>0</v>
      </c>
      <c r="F91" s="21">
        <f>SUM(F89:F90)</f>
        <v>0</v>
      </c>
      <c r="G91" s="21" t="s">
        <v>95</v>
      </c>
      <c r="H91" s="21">
        <f>SUM(H89:H90)</f>
        <v>0</v>
      </c>
      <c r="I91" s="28"/>
      <c r="J91" s="47"/>
    </row>
    <row r="92" customHeight="1" spans="1:10">
      <c r="A92" s="55">
        <v>10</v>
      </c>
      <c r="B92" s="12" t="s">
        <v>96</v>
      </c>
      <c r="C92" s="13">
        <v>0</v>
      </c>
      <c r="D92" s="11"/>
      <c r="E92" s="13">
        <f>C92*D92</f>
        <v>0</v>
      </c>
      <c r="F92" s="41">
        <v>0</v>
      </c>
      <c r="G92" s="41">
        <v>35</v>
      </c>
      <c r="H92" s="41">
        <f>F92+G92</f>
        <v>35</v>
      </c>
      <c r="I92" s="42" t="s">
        <v>97</v>
      </c>
      <c r="J92" s="49"/>
    </row>
    <row r="93" customHeight="1" spans="1:10">
      <c r="A93" s="56"/>
      <c r="B93" s="18"/>
      <c r="C93" s="57"/>
      <c r="D93" s="58"/>
      <c r="E93" s="57"/>
      <c r="F93" s="41">
        <v>384</v>
      </c>
      <c r="G93" s="41">
        <v>0</v>
      </c>
      <c r="H93" s="41">
        <v>384</v>
      </c>
      <c r="I93" s="42" t="s">
        <v>98</v>
      </c>
      <c r="J93" s="50"/>
    </row>
    <row r="94" customHeight="1" spans="1:10">
      <c r="A94" s="56"/>
      <c r="B94" s="18"/>
      <c r="C94" s="57"/>
      <c r="D94" s="58"/>
      <c r="E94" s="57"/>
      <c r="F94" s="41">
        <v>520</v>
      </c>
      <c r="G94" s="41">
        <v>0</v>
      </c>
      <c r="H94" s="41">
        <v>520</v>
      </c>
      <c r="I94" s="42" t="s">
        <v>99</v>
      </c>
      <c r="J94" s="50"/>
    </row>
    <row r="95" customHeight="1" spans="1:10">
      <c r="A95" s="56"/>
      <c r="B95" s="18"/>
      <c r="C95" s="57"/>
      <c r="D95" s="58"/>
      <c r="E95" s="57"/>
      <c r="F95" s="41">
        <v>588</v>
      </c>
      <c r="G95" s="41">
        <v>0</v>
      </c>
      <c r="H95" s="41">
        <v>588</v>
      </c>
      <c r="I95" s="42" t="s">
        <v>100</v>
      </c>
      <c r="J95" s="50"/>
    </row>
    <row r="96" customHeight="1" spans="1:10">
      <c r="A96" s="56"/>
      <c r="B96" s="18"/>
      <c r="C96" s="57"/>
      <c r="D96" s="58"/>
      <c r="E96" s="57"/>
      <c r="F96" s="41">
        <v>94</v>
      </c>
      <c r="G96" s="41">
        <v>0</v>
      </c>
      <c r="H96" s="41">
        <v>94</v>
      </c>
      <c r="I96" s="42" t="s">
        <v>101</v>
      </c>
      <c r="J96" s="50"/>
    </row>
    <row r="97" customHeight="1" spans="1:10">
      <c r="A97" s="56"/>
      <c r="B97" s="18"/>
      <c r="C97" s="57"/>
      <c r="D97" s="58"/>
      <c r="E97" s="57"/>
      <c r="F97" s="41">
        <v>87</v>
      </c>
      <c r="G97" s="41">
        <v>0</v>
      </c>
      <c r="H97" s="41">
        <v>87</v>
      </c>
      <c r="I97" s="42" t="s">
        <v>101</v>
      </c>
      <c r="J97" s="50"/>
    </row>
    <row r="98" s="2" customFormat="1" customHeight="1" spans="1:10">
      <c r="A98" s="56"/>
      <c r="B98" s="18"/>
      <c r="C98" s="19"/>
      <c r="D98" s="17"/>
      <c r="E98" s="19"/>
      <c r="F98" s="40">
        <v>670</v>
      </c>
      <c r="G98" s="40">
        <v>0</v>
      </c>
      <c r="H98" s="40">
        <v>670</v>
      </c>
      <c r="I98" s="44" t="s">
        <v>102</v>
      </c>
      <c r="J98" s="68"/>
    </row>
    <row r="99" s="2" customFormat="1" customHeight="1" spans="1:10">
      <c r="A99" s="56"/>
      <c r="B99" s="18"/>
      <c r="C99" s="19"/>
      <c r="D99" s="17"/>
      <c r="E99" s="19"/>
      <c r="F99" s="40">
        <v>56.25</v>
      </c>
      <c r="G99" s="40">
        <v>0</v>
      </c>
      <c r="H99" s="40">
        <v>56.25</v>
      </c>
      <c r="I99" s="44" t="s">
        <v>103</v>
      </c>
      <c r="J99" s="68"/>
    </row>
    <row r="100" s="2" customFormat="1" customHeight="1" spans="1:10">
      <c r="A100" s="56"/>
      <c r="B100" s="18"/>
      <c r="C100" s="19"/>
      <c r="D100" s="17"/>
      <c r="E100" s="19"/>
      <c r="F100" s="40">
        <f>16+41+26+18+41</f>
        <v>142</v>
      </c>
      <c r="G100" s="40">
        <v>0</v>
      </c>
      <c r="H100" s="40">
        <f>16+41+26+18+41</f>
        <v>142</v>
      </c>
      <c r="I100" s="44" t="s">
        <v>104</v>
      </c>
      <c r="J100" s="68"/>
    </row>
    <row r="101" s="2" customFormat="1" customHeight="1" spans="1:10">
      <c r="A101" s="56"/>
      <c r="B101" s="18"/>
      <c r="C101" s="19"/>
      <c r="D101" s="17"/>
      <c r="E101" s="19"/>
      <c r="F101" s="40">
        <v>4</v>
      </c>
      <c r="G101" s="40">
        <v>0</v>
      </c>
      <c r="H101" s="40">
        <v>4</v>
      </c>
      <c r="I101" s="44" t="s">
        <v>105</v>
      </c>
      <c r="J101" s="68"/>
    </row>
    <row r="102" s="2" customFormat="1" customHeight="1" spans="1:10">
      <c r="A102" s="56"/>
      <c r="B102" s="59"/>
      <c r="C102" s="60"/>
      <c r="D102" s="61"/>
      <c r="E102" s="60"/>
      <c r="F102" s="40">
        <v>0</v>
      </c>
      <c r="G102" s="40">
        <f>50+17.5+260+15</f>
        <v>342.5</v>
      </c>
      <c r="H102" s="40">
        <f>50+17.5+260+15</f>
        <v>342.5</v>
      </c>
      <c r="I102" s="44" t="s">
        <v>106</v>
      </c>
      <c r="J102" s="68"/>
    </row>
    <row r="103" s="1" customFormat="1" customHeight="1" spans="1:10">
      <c r="A103" s="28"/>
      <c r="B103" s="20" t="s">
        <v>107</v>
      </c>
      <c r="C103" s="21">
        <f>SUM(C92)</f>
        <v>0</v>
      </c>
      <c r="D103" s="21">
        <f>SUM(D92)</f>
        <v>0</v>
      </c>
      <c r="E103" s="21">
        <f>SUM(E92)</f>
        <v>0</v>
      </c>
      <c r="F103" s="21">
        <f>SUM(F92:F102)</f>
        <v>2545.25</v>
      </c>
      <c r="G103" s="21">
        <f>SUM(G92:G102)</f>
        <v>377.5</v>
      </c>
      <c r="H103" s="21">
        <f>SUM(H92:H102)</f>
        <v>2922.75</v>
      </c>
      <c r="I103" s="28"/>
      <c r="J103" s="51"/>
    </row>
    <row r="104" customHeight="1" spans="1:10">
      <c r="A104" s="28"/>
      <c r="B104" s="20" t="s">
        <v>108</v>
      </c>
      <c r="C104" s="21">
        <f t="shared" ref="C104:H104" si="10">SUM(C103,C91,C88,C85,C82,C79,C20,C17,C14,C11)</f>
        <v>0</v>
      </c>
      <c r="D104" s="21">
        <f t="shared" si="10"/>
        <v>0</v>
      </c>
      <c r="E104" s="21">
        <f t="shared" si="10"/>
        <v>0</v>
      </c>
      <c r="F104" s="21">
        <f t="shared" si="10"/>
        <v>21352.26</v>
      </c>
      <c r="G104" s="21">
        <f t="shared" si="10"/>
        <v>513.5</v>
      </c>
      <c r="H104" s="21">
        <f t="shared" si="10"/>
        <v>21865.76</v>
      </c>
      <c r="I104" s="28"/>
      <c r="J104" s="69"/>
    </row>
    <row r="108" customHeight="1" spans="1:9">
      <c r="A108" s="62" t="s">
        <v>109</v>
      </c>
      <c r="B108" s="63"/>
      <c r="C108" s="64" t="s">
        <v>110</v>
      </c>
      <c r="D108" s="64"/>
      <c r="E108" s="64" t="s">
        <v>111</v>
      </c>
      <c r="F108" s="64"/>
      <c r="G108" s="64" t="s">
        <v>112</v>
      </c>
      <c r="H108" s="64"/>
      <c r="I108" s="70" t="s">
        <v>113</v>
      </c>
    </row>
    <row r="109" customHeight="1" spans="1:9">
      <c r="A109" s="65">
        <v>0</v>
      </c>
      <c r="B109" s="65"/>
      <c r="C109" s="65">
        <f>H104</f>
        <v>21865.76</v>
      </c>
      <c r="D109" s="65"/>
      <c r="E109" s="65">
        <f>F104</f>
        <v>21352.26</v>
      </c>
      <c r="F109" s="65"/>
      <c r="G109" s="65">
        <f>G104</f>
        <v>513.5</v>
      </c>
      <c r="H109" s="65"/>
      <c r="I109" s="71">
        <f>A109-C109</f>
        <v>-21865.76</v>
      </c>
    </row>
    <row r="111" customHeight="1" spans="1:9">
      <c r="A111" s="1" t="s">
        <v>114</v>
      </c>
      <c r="B111" s="1"/>
      <c r="C111" s="66" t="s">
        <v>115</v>
      </c>
      <c r="D111" s="1"/>
      <c r="E111" s="1" t="s">
        <v>116</v>
      </c>
      <c r="F111" s="1"/>
      <c r="G111" s="1" t="s">
        <v>117</v>
      </c>
      <c r="H111" s="1"/>
      <c r="I111" s="1"/>
    </row>
  </sheetData>
  <autoFilter xmlns:etc="http://www.wps.cn/officeDocument/2017/etCustomData" ref="A4:J104" etc:filterBottomFollowUsedRange="0">
    <extLst/>
  </autoFilter>
  <mergeCells count="76">
    <mergeCell ref="C2:H2"/>
    <mergeCell ref="C6:E6"/>
    <mergeCell ref="F6:I6"/>
    <mergeCell ref="A108:B108"/>
    <mergeCell ref="C108:D108"/>
    <mergeCell ref="E108:F108"/>
    <mergeCell ref="G108:H108"/>
    <mergeCell ref="A109:B109"/>
    <mergeCell ref="C109:D109"/>
    <mergeCell ref="E109:F109"/>
    <mergeCell ref="G109:H109"/>
    <mergeCell ref="A6:A7"/>
    <mergeCell ref="A8:A10"/>
    <mergeCell ref="A12:A13"/>
    <mergeCell ref="A15:A16"/>
    <mergeCell ref="A18:A19"/>
    <mergeCell ref="A21:A27"/>
    <mergeCell ref="A80:A81"/>
    <mergeCell ref="A83:A84"/>
    <mergeCell ref="A86:A87"/>
    <mergeCell ref="A89:A90"/>
    <mergeCell ref="A92:A102"/>
    <mergeCell ref="B6:B7"/>
    <mergeCell ref="B8:B10"/>
    <mergeCell ref="B12:B13"/>
    <mergeCell ref="B15:B16"/>
    <mergeCell ref="B18:B19"/>
    <mergeCell ref="B21:B27"/>
    <mergeCell ref="B80:B81"/>
    <mergeCell ref="B83:B84"/>
    <mergeCell ref="B86:B87"/>
    <mergeCell ref="B89:B90"/>
    <mergeCell ref="B92:B102"/>
    <mergeCell ref="C8:C10"/>
    <mergeCell ref="C12:C13"/>
    <mergeCell ref="C15:C16"/>
    <mergeCell ref="C18:C19"/>
    <mergeCell ref="C21:C27"/>
    <mergeCell ref="C80:C81"/>
    <mergeCell ref="C83:C84"/>
    <mergeCell ref="C86:C87"/>
    <mergeCell ref="C89:C90"/>
    <mergeCell ref="C92:C102"/>
    <mergeCell ref="D8:D10"/>
    <mergeCell ref="D12:D13"/>
    <mergeCell ref="D15:D16"/>
    <mergeCell ref="D18:D19"/>
    <mergeCell ref="D21:D27"/>
    <mergeCell ref="D80:D81"/>
    <mergeCell ref="D83:D84"/>
    <mergeCell ref="D86:D87"/>
    <mergeCell ref="D89:D90"/>
    <mergeCell ref="D92:D102"/>
    <mergeCell ref="E8:E10"/>
    <mergeCell ref="E12:E13"/>
    <mergeCell ref="E15:E16"/>
    <mergeCell ref="E18:E19"/>
    <mergeCell ref="E21:E27"/>
    <mergeCell ref="E80:E81"/>
    <mergeCell ref="E83:E84"/>
    <mergeCell ref="E86:E87"/>
    <mergeCell ref="E89:E90"/>
    <mergeCell ref="E92:E102"/>
    <mergeCell ref="J4:J5"/>
    <mergeCell ref="J6:J7"/>
    <mergeCell ref="J8:J11"/>
    <mergeCell ref="J12:J14"/>
    <mergeCell ref="J15:J17"/>
    <mergeCell ref="J18:J20"/>
    <mergeCell ref="J21:J79"/>
    <mergeCell ref="J80:J82"/>
    <mergeCell ref="J83:J85"/>
    <mergeCell ref="J86:J88"/>
    <mergeCell ref="J89:J91"/>
    <mergeCell ref="J92:J103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62" fitToHeight="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2014-04-20T08:52:00Z</dcterms:created>
  <cp:lastPrinted>2017-09-11T05:53:00Z</cp:lastPrinted>
  <dcterms:modified xsi:type="dcterms:W3CDTF">2025-04-23T13:06:54Z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BBA4B5335EFC5E356E750868BFFCEB38_43</vt:lpwstr>
  </property>
</Properties>
</file>