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 activeTab="1"/>
  </bookViews>
  <sheets>
    <sheet name="借款报销单" sheetId="3" r:id="rId1"/>
    <sheet name="员工差旅报销单" sheetId="5" r:id="rId2"/>
  </sheets>
  <calcPr calcId="162913"/>
</workbook>
</file>

<file path=xl/calcChain.xml><?xml version="1.0" encoding="utf-8"?>
<calcChain xmlns="http://schemas.openxmlformats.org/spreadsheetml/2006/main">
  <c r="H21" i="5" l="1"/>
  <c r="G21" i="5"/>
  <c r="H38" i="3" l="1"/>
  <c r="F14" i="3"/>
  <c r="H9" i="3"/>
  <c r="H10" i="3"/>
  <c r="H11" i="3"/>
  <c r="H12" i="3"/>
  <c r="H13" i="3"/>
  <c r="C49" i="3" l="1"/>
  <c r="I37" i="5" l="1"/>
  <c r="J34" i="5"/>
  <c r="J33" i="5"/>
  <c r="J32" i="5"/>
  <c r="I21" i="5"/>
  <c r="G24" i="5" s="1"/>
  <c r="B24" i="5"/>
  <c r="K24" i="5" l="1"/>
  <c r="F53" i="3" l="1"/>
  <c r="G53" i="3"/>
  <c r="E50" i="3"/>
  <c r="E53" i="3" s="1"/>
  <c r="H50" i="3"/>
  <c r="H51" i="3"/>
  <c r="H52" i="3"/>
  <c r="C53" i="3"/>
  <c r="D53" i="3"/>
  <c r="G49" i="3"/>
  <c r="H53" i="3" l="1"/>
  <c r="H28" i="3"/>
  <c r="H29" i="3"/>
  <c r="H30" i="3"/>
  <c r="F32" i="3"/>
  <c r="G45" i="3"/>
  <c r="F45" i="3"/>
  <c r="G42" i="3"/>
  <c r="F42" i="3"/>
  <c r="G37" i="3"/>
  <c r="F37" i="3"/>
  <c r="G32" i="3"/>
  <c r="G27" i="3"/>
  <c r="F27" i="3"/>
  <c r="G22" i="3"/>
  <c r="F22" i="3"/>
  <c r="D22" i="3"/>
  <c r="C22" i="3"/>
  <c r="G17" i="3"/>
  <c r="F17" i="3"/>
  <c r="D17" i="3"/>
  <c r="C17" i="3"/>
  <c r="G14" i="3"/>
  <c r="D14" i="3"/>
  <c r="C14" i="3"/>
  <c r="H16" i="3"/>
  <c r="D49" i="3"/>
  <c r="D45" i="3"/>
  <c r="C45" i="3"/>
  <c r="D42" i="3"/>
  <c r="C42" i="3"/>
  <c r="D37" i="3"/>
  <c r="C37" i="3"/>
  <c r="D32" i="3"/>
  <c r="C32" i="3"/>
  <c r="D27" i="3"/>
  <c r="C27" i="3"/>
  <c r="E8" i="3"/>
  <c r="E14" i="3" s="1"/>
  <c r="H8" i="3"/>
  <c r="H14" i="3" s="1"/>
  <c r="H15" i="3"/>
  <c r="H18" i="3"/>
  <c r="H19" i="3"/>
  <c r="H20" i="3"/>
  <c r="H21" i="3"/>
  <c r="H26" i="3"/>
  <c r="H33" i="3"/>
  <c r="H34" i="3"/>
  <c r="H35" i="3"/>
  <c r="H36" i="3"/>
  <c r="H39" i="3"/>
  <c r="H40" i="3"/>
  <c r="H41" i="3"/>
  <c r="H43" i="3"/>
  <c r="H44" i="3"/>
  <c r="H46" i="3"/>
  <c r="H47" i="3"/>
  <c r="H48" i="3"/>
  <c r="E17" i="3"/>
  <c r="E18" i="3"/>
  <c r="E22" i="3" s="1"/>
  <c r="E27" i="3"/>
  <c r="E32" i="3"/>
  <c r="E33" i="3"/>
  <c r="E37" i="3" s="1"/>
  <c r="E38" i="3"/>
  <c r="E42" i="3" s="1"/>
  <c r="E43" i="3"/>
  <c r="E45" i="3" s="1"/>
  <c r="E46" i="3"/>
  <c r="E49" i="3" s="1"/>
  <c r="F54" i="3" l="1"/>
  <c r="E59" i="3" s="1"/>
  <c r="G54" i="3"/>
  <c r="G59" i="3" s="1"/>
  <c r="H17" i="3"/>
  <c r="H32" i="3"/>
  <c r="H22" i="3"/>
  <c r="C54" i="3"/>
  <c r="D54" i="3"/>
  <c r="H45" i="3"/>
  <c r="H42" i="3"/>
  <c r="H37" i="3"/>
  <c r="H27" i="3"/>
  <c r="E54" i="3"/>
  <c r="A59" i="3" s="1"/>
  <c r="H54" i="3" l="1"/>
  <c r="C59" i="3" s="1"/>
  <c r="I59" i="3" s="1"/>
</calcChain>
</file>

<file path=xl/sharedStrings.xml><?xml version="1.0" encoding="utf-8"?>
<sst xmlns="http://schemas.openxmlformats.org/spreadsheetml/2006/main" count="146" uniqueCount="128">
  <si>
    <t>项目</t>
    <phoneticPr fontId="1" type="noConversion"/>
  </si>
  <si>
    <t>数量</t>
    <phoneticPr fontId="1" type="noConversion"/>
  </si>
  <si>
    <t>安全相关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</si>
  <si>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</si>
  <si>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</si>
  <si>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</si>
  <si>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</si>
  <si>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</si>
  <si>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</si>
  <si>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</si>
  <si>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</si>
  <si>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</si>
  <si>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</si>
  <si>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</si>
  <si>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</si>
  <si>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</si>
  <si>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</si>
  <si>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</si>
  <si>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</si>
  <si>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</si>
  <si>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</si>
  <si>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</si>
  <si>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</si>
  <si>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</si>
  <si>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</si>
  <si>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</si>
  <si>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</si>
  <si>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</si>
  <si>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</si>
  <si>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</si>
  <si>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</si>
  <si>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</si>
  <si>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</si>
  <si>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</si>
  <si>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</si>
  <si>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</si>
  <si>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</si>
  <si>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</si>
  <si>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</si>
  <si>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</si>
  <si>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</si>
  <si>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</si>
  <si>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</si>
  <si>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</si>
  <si>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</si>
  <si>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</si>
  <si>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</si>
  <si>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</si>
  <si>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</si>
  <si>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</si>
  <si>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</si>
  <si>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</si>
  <si>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</si>
  <si>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</si>
  <si>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</si>
  <si>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</si>
  <si>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</si>
  <si>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</si>
  <si>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</si>
  <si>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</si>
  <si>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</si>
  <si>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</si>
  <si>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</si>
  <si>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</si>
  <si>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</si>
  <si>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</si>
  <si>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</si>
  <si>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</si>
  <si>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</si>
  <si>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</si>
  <si>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部门:</t>
    <phoneticPr fontId="1" type="noConversion"/>
  </si>
  <si>
    <t>上海事业部</t>
    <rPh sb="0" eb="1">
      <t>ye'wu</t>
    </rPh>
    <rPh sb="3" eb="4">
      <t>bu'men</t>
    </rPh>
    <phoneticPr fontId="1" type="noConversion"/>
  </si>
  <si>
    <t>出差起止日期</t>
    <phoneticPr fontId="1" type="noConversion"/>
  </si>
  <si>
    <t>团号:</t>
    <phoneticPr fontId="1" type="noConversion"/>
  </si>
  <si>
    <t>【员工上会补助统计单】</t>
    <phoneticPr fontId="1" type="noConversion"/>
  </si>
  <si>
    <t>出差城市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</si>
  <si>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</si>
  <si>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</si>
  <si>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</si>
  <si>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</si>
  <si>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水果盘子</t>
    <phoneticPr fontId="1" type="noConversion"/>
  </si>
  <si>
    <t>卓美亚酒店用房间水果的盘子（酒店自带盘子不符合客人要求）</t>
    <phoneticPr fontId="1" type="noConversion"/>
  </si>
  <si>
    <t>上海——北京，客户物料寄送，顺丰快递</t>
    <phoneticPr fontId="1" type="noConversion"/>
  </si>
  <si>
    <t>虹桥T2停车场P7——卓美亚酒店</t>
    <phoneticPr fontId="5" type="noConversion"/>
  </si>
  <si>
    <t>虹桥T2停车场P7——通用汽车申江路</t>
    <phoneticPr fontId="5" type="noConversion"/>
  </si>
  <si>
    <t>虹桥T2停车场P7——卓美亚酒店</t>
    <phoneticPr fontId="5" type="noConversion"/>
  </si>
  <si>
    <t>黔香阁——卓美亚</t>
    <phoneticPr fontId="5" type="noConversion"/>
  </si>
  <si>
    <t>黔香阁——浦东机场T2</t>
    <phoneticPr fontId="5" type="noConversion"/>
  </si>
  <si>
    <t>活动交通
客户快车/专车接送</t>
    <phoneticPr fontId="1" type="noConversion"/>
  </si>
  <si>
    <t>快递费</t>
    <phoneticPr fontId="1" type="noConversion"/>
  </si>
  <si>
    <t>黔香阁18日中午餐费</t>
    <phoneticPr fontId="1" type="noConversion"/>
  </si>
  <si>
    <t>唐宫18日中午餐费</t>
    <phoneticPr fontId="1" type="noConversion"/>
  </si>
  <si>
    <t>客户王哲个人报销</t>
    <phoneticPr fontId="1" type="noConversion"/>
  </si>
  <si>
    <t>苏州——北京，客户物料寄送，顺丰快递</t>
    <phoneticPr fontId="1" type="noConversion"/>
  </si>
  <si>
    <t>客户打印费</t>
    <phoneticPr fontId="1" type="noConversion"/>
  </si>
  <si>
    <t>活动餐费</t>
    <phoneticPr fontId="1" type="noConversion"/>
  </si>
  <si>
    <t xml:space="preserve">团号：HMOA-180916-SXY615 </t>
    <phoneticPr fontId="1" type="noConversion"/>
  </si>
  <si>
    <t>活动日期：9月16日-9月19日</t>
    <phoneticPr fontId="1" type="noConversion"/>
  </si>
  <si>
    <t>专车机场停车费</t>
    <phoneticPr fontId="5" type="noConversion"/>
  </si>
  <si>
    <t>9.16-9.19</t>
    <phoneticPr fontId="1" type="noConversion"/>
  </si>
  <si>
    <t>HMOA-180916-SXY615</t>
    <phoneticPr fontId="1" type="noConversion"/>
  </si>
  <si>
    <t>上海、苏州</t>
    <rPh sb="0" eb="1">
      <t>bei'jing</t>
    </rPh>
    <phoneticPr fontId="1" type="noConversion"/>
  </si>
  <si>
    <t>客户现场打印费用，没有发票，补票</t>
    <phoneticPr fontId="1" type="noConversion"/>
  </si>
  <si>
    <t>9.12  虹桥机场—家  86元</t>
    <rPh sb="4" eb="5">
      <t>h'q</t>
    </rPh>
    <rPh sb="6" eb="7">
      <t>huo'che'z</t>
    </rPh>
    <rPh sb="10" eb="11">
      <t>jia</t>
    </rPh>
    <phoneticPr fontId="1" type="noConversion"/>
  </si>
  <si>
    <t>餐费</t>
    <phoneticPr fontId="1" type="noConversion"/>
  </si>
  <si>
    <t>住宿</t>
    <phoneticPr fontId="1" type="noConversion"/>
  </si>
  <si>
    <t>住宿</t>
    <phoneticPr fontId="1" type="noConversion"/>
  </si>
  <si>
    <t>张筱青和姚艺婷18日苏州住宿</t>
    <rPh sb="0" eb="1">
      <t>dang'dhi'dang'di</t>
    </rPh>
    <phoneticPr fontId="1" type="noConversion"/>
  </si>
  <si>
    <t>请客户下午茶</t>
    <phoneticPr fontId="1" type="noConversion"/>
  </si>
  <si>
    <t>9月18日 上海—苏州W酒店
（与客户同一辆车子前往酒店路上）</t>
    <phoneticPr fontId="1" type="noConversion"/>
  </si>
  <si>
    <t>交通</t>
    <phoneticPr fontId="1" type="noConversion"/>
  </si>
  <si>
    <t>9月17日 家—上海卓美亚酒店</t>
    <phoneticPr fontId="1" type="noConversion"/>
  </si>
  <si>
    <t>提前踩点-交通</t>
    <phoneticPr fontId="1" type="noConversion"/>
  </si>
  <si>
    <t>提前踩点-餐费</t>
    <phoneticPr fontId="1" type="noConversion"/>
  </si>
  <si>
    <t>9月19日 上海站—家</t>
    <phoneticPr fontId="1" type="noConversion"/>
  </si>
  <si>
    <t>9月18日  苏州餐厅—苏州宜邦酒店</t>
    <phoneticPr fontId="1" type="noConversion"/>
  </si>
  <si>
    <t>9月19日 苏州W酒店—苏州站</t>
    <phoneticPr fontId="1" type="noConversion"/>
  </si>
  <si>
    <t>其他</t>
    <phoneticPr fontId="1" type="noConversion"/>
  </si>
  <si>
    <t>上海/苏州</t>
    <rPh sb="0" eb="1">
      <t>bei'jing</t>
    </rPh>
    <phoneticPr fontId="1" type="noConversion"/>
  </si>
  <si>
    <t>共计4天</t>
    <phoneticPr fontId="1" type="noConversion"/>
  </si>
  <si>
    <t>9月16日 用餐  34
9月17日 用餐  33.4
9月18日 用餐  69
9月19日 用餐  28.6</t>
    <phoneticPr fontId="1" type="noConversion"/>
  </si>
  <si>
    <t>用餐</t>
    <phoneticPr fontId="1" type="noConversion"/>
  </si>
  <si>
    <t>市内交通（打车）</t>
    <phoneticPr fontId="1" type="noConversion"/>
  </si>
  <si>
    <t>市内交通（打车）</t>
    <phoneticPr fontId="1" type="noConversion"/>
  </si>
  <si>
    <t>9.12  踩点个人餐费</t>
    <phoneticPr fontId="1" type="noConversion"/>
  </si>
  <si>
    <t>9月18日  上海黔香阁—上海卓美亚酒店（用餐返回）</t>
    <phoneticPr fontId="1" type="noConversion"/>
  </si>
  <si>
    <t>帮客户王哲购买苏州特产</t>
    <phoneticPr fontId="1" type="noConversion"/>
  </si>
  <si>
    <t>帮客户购买苏州特产并快递给他本人
苏州—上海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</si>
</sst>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_);[Red]\(#,##0.00\)"/>
    <numFmt numFmtId="179" formatCode="0.00_);[Red]\(0.00\)"/>
    <numFmt numFmtId="180" formatCode="#,##0.00;[Red]#,##0.00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10" fillId="8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177" fontId="15" fillId="0" borderId="0" xfId="1" applyNumberFormat="1" applyFont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 wrapText="1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2" borderId="1" xfId="1" applyFont="1" applyFill="1" applyBorder="1" applyAlignment="1">
      <alignment horizontal="left" vertical="center"/>
    </xf>
    <xf numFmtId="179" fontId="15" fillId="2" borderId="1" xfId="1" applyNumberFormat="1" applyFont="1" applyFill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/>
    </xf>
    <xf numFmtId="0" fontId="15" fillId="2" borderId="15" xfId="1" applyFont="1" applyFill="1" applyBorder="1" applyAlignment="1">
      <alignment horizontal="left" vertical="center"/>
    </xf>
    <xf numFmtId="179" fontId="15" fillId="2" borderId="5" xfId="1" applyNumberFormat="1" applyFont="1" applyFill="1" applyBorder="1" applyAlignment="1">
      <alignment horizontal="left" vertical="center"/>
    </xf>
    <xf numFmtId="179" fontId="15" fillId="2" borderId="15" xfId="1" applyNumberFormat="1" applyFont="1" applyFill="1" applyBorder="1" applyAlignment="1">
      <alignment horizontal="left" vertical="center"/>
    </xf>
    <xf numFmtId="180" fontId="16" fillId="0" borderId="1" xfId="1" applyNumberFormat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/>
    </xf>
    <xf numFmtId="0" fontId="15" fillId="0" borderId="13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9" borderId="7" xfId="1" applyFont="1" applyFill="1" applyBorder="1" applyAlignment="1">
      <alignment horizontal="left" vertical="center"/>
    </xf>
    <xf numFmtId="0" fontId="15" fillId="0" borderId="7" xfId="1" applyFont="1" applyFill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176" fontId="16" fillId="0" borderId="1" xfId="1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2" borderId="10" xfId="1" applyFont="1" applyFill="1" applyBorder="1" applyAlignment="1">
      <alignment horizontal="left" vertical="center"/>
    </xf>
    <xf numFmtId="179" fontId="15" fillId="2" borderId="2" xfId="1" applyNumberFormat="1" applyFont="1" applyFill="1" applyBorder="1" applyAlignment="1">
      <alignment horizontal="left" vertical="center"/>
    </xf>
    <xf numFmtId="179" fontId="15" fillId="2" borderId="10" xfId="1" applyNumberFormat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5" fillId="2" borderId="5" xfId="1" applyFont="1" applyFill="1" applyBorder="1" applyAlignment="1">
      <alignment horizontal="left" vertical="center"/>
    </xf>
    <xf numFmtId="0" fontId="15" fillId="2" borderId="15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0" fontId="15" fillId="2" borderId="10" xfId="1" applyFont="1" applyFill="1" applyBorder="1" applyAlignment="1">
      <alignment horizontal="left" vertical="center"/>
    </xf>
    <xf numFmtId="0" fontId="15" fillId="2" borderId="11" xfId="1" applyFont="1" applyFill="1" applyBorder="1" applyAlignment="1">
      <alignment horizontal="left" vertical="center"/>
    </xf>
    <xf numFmtId="0" fontId="15" fillId="2" borderId="12" xfId="1" applyFont="1" applyFill="1" applyBorder="1" applyAlignment="1">
      <alignment horizontal="left" vertical="center"/>
    </xf>
    <xf numFmtId="0" fontId="15" fillId="2" borderId="13" xfId="1" applyFont="1" applyFill="1" applyBorder="1" applyAlignment="1">
      <alignment horizontal="left" vertical="center"/>
    </xf>
    <xf numFmtId="0" fontId="15" fillId="2" borderId="14" xfId="1" applyFont="1" applyFill="1" applyBorder="1" applyAlignment="1">
      <alignment horizontal="left" vertical="center"/>
    </xf>
    <xf numFmtId="179" fontId="15" fillId="2" borderId="5" xfId="1" applyNumberFormat="1" applyFont="1" applyFill="1" applyBorder="1" applyAlignment="1">
      <alignment horizontal="left" vertical="center"/>
    </xf>
    <xf numFmtId="179" fontId="15" fillId="2" borderId="15" xfId="1" applyNumberFormat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5" fillId="2" borderId="4" xfId="1" applyFont="1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15" fillId="9" borderId="0" xfId="1" applyFont="1" applyFill="1" applyBorder="1" applyAlignment="1">
      <alignment horizontal="left" vertical="center"/>
    </xf>
    <xf numFmtId="58" fontId="15" fillId="9" borderId="0" xfId="1" applyNumberFormat="1" applyFont="1" applyFill="1" applyBorder="1" applyAlignment="1">
      <alignment horizontal="left" vertical="center"/>
    </xf>
    <xf numFmtId="0" fontId="15" fillId="9" borderId="12" xfId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5" fillId="9" borderId="9" xfId="1" applyFont="1" applyFill="1" applyBorder="1" applyAlignment="1">
      <alignment horizontal="left" vertical="center"/>
    </xf>
    <xf numFmtId="0" fontId="15" fillId="9" borderId="10" xfId="1" applyFont="1" applyFill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180" fontId="16" fillId="0" borderId="5" xfId="1" applyNumberFormat="1" applyFont="1" applyBorder="1" applyAlignment="1">
      <alignment horizontal="left" vertical="center"/>
    </xf>
    <xf numFmtId="180" fontId="16" fillId="0" borderId="15" xfId="1" applyNumberFormat="1" applyFont="1" applyBorder="1" applyAlignment="1">
      <alignment horizontal="left" vertical="center"/>
    </xf>
    <xf numFmtId="0" fontId="15" fillId="9" borderId="7" xfId="1" applyFont="1" applyFill="1" applyBorder="1" applyAlignment="1">
      <alignment horizontal="left" vertical="center"/>
    </xf>
    <xf numFmtId="0" fontId="15" fillId="9" borderId="14" xfId="1" applyFont="1" applyFill="1" applyBorder="1" applyAlignment="1">
      <alignment horizontal="left" vertical="center"/>
    </xf>
    <xf numFmtId="0" fontId="16" fillId="0" borderId="5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177" fontId="16" fillId="2" borderId="5" xfId="1" applyNumberFormat="1" applyFont="1" applyFill="1" applyBorder="1" applyAlignment="1">
      <alignment horizontal="left" vertical="center"/>
    </xf>
    <xf numFmtId="177" fontId="16" fillId="2" borderId="6" xfId="1" applyNumberFormat="1" applyFont="1" applyFill="1" applyBorder="1" applyAlignment="1">
      <alignment horizontal="left" vertical="center"/>
    </xf>
    <xf numFmtId="177" fontId="16" fillId="2" borderId="15" xfId="1" applyNumberFormat="1" applyFont="1" applyFill="1" applyBorder="1" applyAlignment="1">
      <alignment horizontal="left" vertical="center"/>
    </xf>
    <xf numFmtId="177" fontId="16" fillId="2" borderId="1" xfId="1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3</xdr:col>
      <xdr:colOff>809625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" y="0"/>
          <a:ext cx="11811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zoomScaleNormal="100" workbookViewId="0">
      <selection activeCell="D62" sqref="D62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6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style="30" customWidth="1"/>
    <col min="10" max="10" width="39.375" customWidth="1"/>
  </cols>
  <sheetData>
    <row r="2" spans="1:12" ht="21" customHeight="1" x14ac:dyDescent="0.15">
      <c r="C2" s="74" t="s">
        <v>41</v>
      </c>
      <c r="D2" s="74"/>
      <c r="E2" s="74"/>
      <c r="F2" s="74"/>
      <c r="G2" s="74"/>
      <c r="H2" s="74"/>
      <c r="I2" s="23"/>
      <c r="J2" s="12"/>
      <c r="K2" s="12"/>
      <c r="L2" s="12"/>
    </row>
    <row r="4" spans="1:12" ht="21" customHeight="1" x14ac:dyDescent="0.15">
      <c r="H4" s="100" t="s">
        <v>96</v>
      </c>
      <c r="I4" s="98"/>
      <c r="J4" s="98" t="s">
        <v>97</v>
      </c>
    </row>
    <row r="5" spans="1:12" ht="21" customHeight="1" x14ac:dyDescent="0.15">
      <c r="H5" s="99"/>
      <c r="I5" s="99"/>
      <c r="J5" s="99"/>
    </row>
    <row r="6" spans="1:12" ht="21" customHeight="1" x14ac:dyDescent="0.15">
      <c r="A6" s="73" t="s">
        <v>16</v>
      </c>
      <c r="B6" s="75" t="s">
        <v>0</v>
      </c>
      <c r="C6" s="76" t="s">
        <v>8</v>
      </c>
      <c r="D6" s="76"/>
      <c r="E6" s="76"/>
      <c r="F6" s="77" t="s">
        <v>7</v>
      </c>
      <c r="G6" s="77"/>
      <c r="H6" s="77"/>
      <c r="I6" s="77"/>
      <c r="J6" s="75" t="s">
        <v>3</v>
      </c>
    </row>
    <row r="7" spans="1:12" ht="21" customHeight="1" x14ac:dyDescent="0.15">
      <c r="A7" s="73"/>
      <c r="B7" s="75"/>
      <c r="C7" s="5" t="s">
        <v>6</v>
      </c>
      <c r="D7" s="2" t="s">
        <v>1</v>
      </c>
      <c r="E7" s="4" t="s">
        <v>4</v>
      </c>
      <c r="F7" s="3" t="s">
        <v>12</v>
      </c>
      <c r="G7" s="3" t="s">
        <v>13</v>
      </c>
      <c r="H7" s="3" t="s">
        <v>5</v>
      </c>
      <c r="I7" s="24" t="s">
        <v>17</v>
      </c>
      <c r="J7" s="75"/>
    </row>
    <row r="8" spans="1:12" ht="21" customHeight="1" x14ac:dyDescent="0.15">
      <c r="A8" s="63">
        <v>1</v>
      </c>
      <c r="B8" s="64" t="s">
        <v>88</v>
      </c>
      <c r="C8" s="67">
        <v>0</v>
      </c>
      <c r="D8" s="70"/>
      <c r="E8" s="67">
        <f>C8*D8</f>
        <v>0</v>
      </c>
      <c r="F8" s="22">
        <v>170.69</v>
      </c>
      <c r="G8" s="10">
        <v>0</v>
      </c>
      <c r="H8" s="10">
        <f t="shared" ref="H8:H50" si="0">F8+G8</f>
        <v>170.69</v>
      </c>
      <c r="I8" s="22" t="s">
        <v>83</v>
      </c>
      <c r="J8" s="101" t="s">
        <v>40</v>
      </c>
    </row>
    <row r="9" spans="1:12" ht="21" customHeight="1" x14ac:dyDescent="0.15">
      <c r="A9" s="63"/>
      <c r="B9" s="65"/>
      <c r="C9" s="68"/>
      <c r="D9" s="71"/>
      <c r="E9" s="68"/>
      <c r="F9" s="22">
        <v>172.18</v>
      </c>
      <c r="G9" s="10">
        <v>0</v>
      </c>
      <c r="H9" s="21">
        <f t="shared" si="0"/>
        <v>172.18</v>
      </c>
      <c r="I9" s="22" t="s">
        <v>84</v>
      </c>
      <c r="J9" s="90"/>
    </row>
    <row r="10" spans="1:12" ht="21" customHeight="1" x14ac:dyDescent="0.15">
      <c r="A10" s="63"/>
      <c r="B10" s="65"/>
      <c r="C10" s="68"/>
      <c r="D10" s="71"/>
      <c r="E10" s="68"/>
      <c r="F10" s="22">
        <v>148.19</v>
      </c>
      <c r="G10" s="10">
        <v>0</v>
      </c>
      <c r="H10" s="21">
        <f t="shared" si="0"/>
        <v>148.19</v>
      </c>
      <c r="I10" s="22" t="s">
        <v>85</v>
      </c>
      <c r="J10" s="90"/>
    </row>
    <row r="11" spans="1:12" ht="21" customHeight="1" x14ac:dyDescent="0.15">
      <c r="A11" s="63"/>
      <c r="B11" s="65"/>
      <c r="C11" s="68"/>
      <c r="D11" s="71"/>
      <c r="E11" s="68"/>
      <c r="F11" s="22">
        <v>10</v>
      </c>
      <c r="G11" s="10">
        <v>0</v>
      </c>
      <c r="H11" s="21">
        <f t="shared" si="0"/>
        <v>10</v>
      </c>
      <c r="I11" s="22" t="s">
        <v>98</v>
      </c>
      <c r="J11" s="90"/>
    </row>
    <row r="12" spans="1:12" ht="21" customHeight="1" x14ac:dyDescent="0.15">
      <c r="A12" s="22"/>
      <c r="B12" s="65"/>
      <c r="C12" s="68"/>
      <c r="D12" s="71"/>
      <c r="E12" s="68"/>
      <c r="F12" s="22">
        <v>34.31</v>
      </c>
      <c r="G12" s="21">
        <v>0</v>
      </c>
      <c r="H12" s="21">
        <f t="shared" si="0"/>
        <v>34.31</v>
      </c>
      <c r="I12" s="22" t="s">
        <v>86</v>
      </c>
      <c r="J12" s="90"/>
    </row>
    <row r="13" spans="1:12" ht="21" customHeight="1" x14ac:dyDescent="0.15">
      <c r="A13" s="22"/>
      <c r="B13" s="66"/>
      <c r="C13" s="69"/>
      <c r="D13" s="72"/>
      <c r="E13" s="69"/>
      <c r="F13" s="22">
        <v>118.19</v>
      </c>
      <c r="G13" s="21">
        <v>0</v>
      </c>
      <c r="H13" s="21">
        <f t="shared" si="0"/>
        <v>118.19</v>
      </c>
      <c r="I13" s="22" t="s">
        <v>87</v>
      </c>
      <c r="J13" s="90"/>
    </row>
    <row r="14" spans="1:12" s="8" customFormat="1" ht="21" customHeight="1" x14ac:dyDescent="0.15">
      <c r="A14" s="9"/>
      <c r="B14" s="7" t="s">
        <v>18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653.55999999999995</v>
      </c>
      <c r="G14" s="11">
        <f>SUM(G8:G11)</f>
        <v>0</v>
      </c>
      <c r="H14" s="11">
        <f>SUM(H8:H13)</f>
        <v>653.55999999999995</v>
      </c>
      <c r="I14" s="26"/>
      <c r="J14" s="91"/>
    </row>
    <row r="15" spans="1:12" ht="21" customHeight="1" x14ac:dyDescent="0.15">
      <c r="A15" s="70">
        <v>2</v>
      </c>
      <c r="B15" s="79" t="s">
        <v>19</v>
      </c>
      <c r="C15" s="67">
        <v>5000</v>
      </c>
      <c r="D15" s="70"/>
      <c r="E15" s="67">
        <v>5000</v>
      </c>
      <c r="F15" s="10">
        <v>0</v>
      </c>
      <c r="G15" s="10">
        <v>0</v>
      </c>
      <c r="H15" s="10">
        <f t="shared" si="0"/>
        <v>0</v>
      </c>
      <c r="I15" s="25"/>
      <c r="J15" s="89" t="s">
        <v>34</v>
      </c>
    </row>
    <row r="16" spans="1:12" ht="21" customHeight="1" x14ac:dyDescent="0.15">
      <c r="A16" s="72"/>
      <c r="B16" s="80"/>
      <c r="C16" s="69"/>
      <c r="D16" s="72"/>
      <c r="E16" s="69"/>
      <c r="F16" s="10">
        <v>0</v>
      </c>
      <c r="G16" s="10">
        <v>0</v>
      </c>
      <c r="H16" s="10">
        <f t="shared" ref="H16" si="1">F16+G16</f>
        <v>0</v>
      </c>
      <c r="I16" s="25"/>
      <c r="J16" s="90"/>
    </row>
    <row r="17" spans="1:10" s="8" customFormat="1" ht="21" customHeight="1" x14ac:dyDescent="0.15">
      <c r="A17" s="9"/>
      <c r="B17" s="7" t="s">
        <v>20</v>
      </c>
      <c r="C17" s="11">
        <f>SUM(C15)</f>
        <v>5000</v>
      </c>
      <c r="D17" s="11">
        <f>SUM(D15)</f>
        <v>0</v>
      </c>
      <c r="E17" s="11">
        <f>SUM(E15)</f>
        <v>5000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26"/>
      <c r="J17" s="91"/>
    </row>
    <row r="18" spans="1:10" ht="21" customHeight="1" x14ac:dyDescent="0.15">
      <c r="A18" s="63">
        <v>3</v>
      </c>
      <c r="B18" s="78" t="s">
        <v>21</v>
      </c>
      <c r="C18" s="87">
        <v>0</v>
      </c>
      <c r="D18" s="88"/>
      <c r="E18" s="87">
        <f t="shared" ref="E18:E50" si="2">C18*D18</f>
        <v>0</v>
      </c>
      <c r="F18" s="10">
        <v>1060.5999999999999</v>
      </c>
      <c r="G18" s="10">
        <v>0</v>
      </c>
      <c r="H18" s="10">
        <f t="shared" si="0"/>
        <v>1060.5999999999999</v>
      </c>
      <c r="I18" s="25" t="s">
        <v>92</v>
      </c>
      <c r="J18" s="97" t="s">
        <v>35</v>
      </c>
    </row>
    <row r="19" spans="1:10" ht="21" customHeight="1" x14ac:dyDescent="0.15">
      <c r="A19" s="63"/>
      <c r="B19" s="78"/>
      <c r="C19" s="87"/>
      <c r="D19" s="88"/>
      <c r="E19" s="87"/>
      <c r="F19" s="10">
        <v>288</v>
      </c>
      <c r="G19" s="10">
        <v>0</v>
      </c>
      <c r="H19" s="10">
        <f t="shared" si="0"/>
        <v>288</v>
      </c>
      <c r="I19" s="25" t="s">
        <v>126</v>
      </c>
      <c r="J19" s="92"/>
    </row>
    <row r="20" spans="1:10" ht="40.5" customHeight="1" x14ac:dyDescent="0.15">
      <c r="A20" s="63"/>
      <c r="B20" s="78"/>
      <c r="C20" s="87"/>
      <c r="D20" s="88"/>
      <c r="E20" s="87"/>
      <c r="F20" s="10">
        <v>16</v>
      </c>
      <c r="G20" s="10">
        <v>0</v>
      </c>
      <c r="H20" s="10">
        <f t="shared" si="0"/>
        <v>16</v>
      </c>
      <c r="I20" s="25" t="s">
        <v>127</v>
      </c>
      <c r="J20" s="92"/>
    </row>
    <row r="21" spans="1:10" ht="21" customHeight="1" x14ac:dyDescent="0.15">
      <c r="A21" s="63"/>
      <c r="B21" s="78"/>
      <c r="C21" s="87"/>
      <c r="D21" s="88"/>
      <c r="E21" s="87"/>
      <c r="F21" s="10">
        <v>0</v>
      </c>
      <c r="G21" s="10">
        <v>0</v>
      </c>
      <c r="H21" s="10">
        <f t="shared" si="0"/>
        <v>0</v>
      </c>
      <c r="I21" s="25"/>
      <c r="J21" s="92"/>
    </row>
    <row r="22" spans="1:10" s="8" customFormat="1" ht="21" customHeight="1" x14ac:dyDescent="0.15">
      <c r="A22" s="9"/>
      <c r="B22" s="7" t="s">
        <v>22</v>
      </c>
      <c r="C22" s="11">
        <f>SUM(C18)</f>
        <v>0</v>
      </c>
      <c r="D22" s="11">
        <f t="shared" ref="D22:E22" si="3">SUM(D18)</f>
        <v>0</v>
      </c>
      <c r="E22" s="11">
        <f t="shared" si="3"/>
        <v>0</v>
      </c>
      <c r="F22" s="11">
        <f>SUM(F18:F21)</f>
        <v>1364.6</v>
      </c>
      <c r="G22" s="11">
        <f t="shared" ref="G22:H22" si="4">SUM(G18:G21)</f>
        <v>0</v>
      </c>
      <c r="H22" s="11">
        <f t="shared" si="4"/>
        <v>1364.6</v>
      </c>
      <c r="I22" s="26"/>
      <c r="J22" s="93"/>
    </row>
    <row r="23" spans="1:10" ht="21" customHeight="1" x14ac:dyDescent="0.15">
      <c r="A23" s="63">
        <v>4</v>
      </c>
      <c r="B23" s="78" t="s">
        <v>95</v>
      </c>
      <c r="C23" s="87">
        <v>30000</v>
      </c>
      <c r="D23" s="88"/>
      <c r="E23" s="87">
        <v>30000</v>
      </c>
      <c r="F23" s="10"/>
      <c r="G23" s="10"/>
      <c r="H23" s="10"/>
      <c r="I23" s="25"/>
      <c r="J23" s="97" t="s">
        <v>36</v>
      </c>
    </row>
    <row r="24" spans="1:10" ht="21" customHeight="1" x14ac:dyDescent="0.15">
      <c r="A24" s="63"/>
      <c r="B24" s="78"/>
      <c r="C24" s="87"/>
      <c r="D24" s="88"/>
      <c r="E24" s="87"/>
      <c r="F24" s="21">
        <v>13770</v>
      </c>
      <c r="G24" s="21"/>
      <c r="H24" s="21">
        <v>13770</v>
      </c>
      <c r="I24" s="25" t="s">
        <v>90</v>
      </c>
      <c r="J24" s="92"/>
    </row>
    <row r="25" spans="1:10" ht="21" customHeight="1" x14ac:dyDescent="0.15">
      <c r="A25" s="63"/>
      <c r="B25" s="78"/>
      <c r="C25" s="87"/>
      <c r="D25" s="88"/>
      <c r="E25" s="87"/>
      <c r="F25" s="21">
        <v>11104</v>
      </c>
      <c r="G25" s="21"/>
      <c r="H25" s="21">
        <v>11104</v>
      </c>
      <c r="I25" s="25" t="s">
        <v>91</v>
      </c>
      <c r="J25" s="92"/>
    </row>
    <row r="26" spans="1:10" ht="21" customHeight="1" x14ac:dyDescent="0.15">
      <c r="A26" s="63"/>
      <c r="B26" s="78"/>
      <c r="C26" s="87"/>
      <c r="D26" s="88"/>
      <c r="E26" s="87"/>
      <c r="F26" s="10">
        <v>0</v>
      </c>
      <c r="G26" s="10">
        <v>0</v>
      </c>
      <c r="H26" s="10">
        <f t="shared" si="0"/>
        <v>0</v>
      </c>
      <c r="I26" s="25"/>
      <c r="J26" s="92"/>
    </row>
    <row r="27" spans="1:10" s="8" customFormat="1" ht="21" customHeight="1" x14ac:dyDescent="0.15">
      <c r="A27" s="9"/>
      <c r="B27" s="7" t="s">
        <v>23</v>
      </c>
      <c r="C27" s="11">
        <f>SUM(C23)</f>
        <v>30000</v>
      </c>
      <c r="D27" s="11">
        <f>SUM(D23)</f>
        <v>0</v>
      </c>
      <c r="E27" s="11">
        <f>SUM(E23)</f>
        <v>30000</v>
      </c>
      <c r="F27" s="11">
        <f>SUM(F23:F26)</f>
        <v>24874</v>
      </c>
      <c r="G27" s="11">
        <f>SUM(G23:G26)</f>
        <v>0</v>
      </c>
      <c r="H27" s="11">
        <f>SUM(H23:H26)</f>
        <v>24874</v>
      </c>
      <c r="I27" s="26"/>
      <c r="J27" s="93"/>
    </row>
    <row r="28" spans="1:10" ht="42" customHeight="1" x14ac:dyDescent="0.15">
      <c r="A28" s="70">
        <v>5</v>
      </c>
      <c r="B28" s="79" t="s">
        <v>24</v>
      </c>
      <c r="C28" s="67"/>
      <c r="D28" s="70"/>
      <c r="E28" s="67" t="s">
        <v>80</v>
      </c>
      <c r="F28" s="10">
        <v>1300</v>
      </c>
      <c r="G28" s="10">
        <v>0</v>
      </c>
      <c r="H28" s="10">
        <f t="shared" si="0"/>
        <v>1300</v>
      </c>
      <c r="I28" s="25" t="s">
        <v>81</v>
      </c>
      <c r="J28" s="89" t="s">
        <v>37</v>
      </c>
    </row>
    <row r="29" spans="1:10" ht="21" customHeight="1" x14ac:dyDescent="0.15">
      <c r="A29" s="71"/>
      <c r="B29" s="81"/>
      <c r="C29" s="68"/>
      <c r="D29" s="71"/>
      <c r="E29" s="68"/>
      <c r="F29" s="10">
        <v>0</v>
      </c>
      <c r="G29" s="10">
        <v>0</v>
      </c>
      <c r="H29" s="10">
        <f>F29+G29</f>
        <v>0</v>
      </c>
      <c r="I29" s="25"/>
      <c r="J29" s="90"/>
    </row>
    <row r="30" spans="1:10" ht="21" customHeight="1" x14ac:dyDescent="0.15">
      <c r="A30" s="71"/>
      <c r="B30" s="81"/>
      <c r="C30" s="68"/>
      <c r="D30" s="71"/>
      <c r="E30" s="68"/>
      <c r="F30" s="17">
        <v>0</v>
      </c>
      <c r="G30" s="17">
        <v>0</v>
      </c>
      <c r="H30" s="17">
        <f>F30+G30</f>
        <v>0</v>
      </c>
      <c r="I30" s="25"/>
      <c r="J30" s="90"/>
    </row>
    <row r="31" spans="1:10" ht="21" customHeight="1" x14ac:dyDescent="0.15">
      <c r="A31" s="72"/>
      <c r="B31" s="80"/>
      <c r="C31" s="69"/>
      <c r="D31" s="72"/>
      <c r="E31" s="69"/>
      <c r="F31" s="17">
        <v>0</v>
      </c>
      <c r="G31" s="17">
        <v>0</v>
      </c>
      <c r="H31" s="17">
        <v>0</v>
      </c>
      <c r="I31" s="25"/>
      <c r="J31" s="90"/>
    </row>
    <row r="32" spans="1:10" s="8" customFormat="1" ht="21" customHeight="1" x14ac:dyDescent="0.15">
      <c r="A32" s="9"/>
      <c r="B32" s="7" t="s">
        <v>28</v>
      </c>
      <c r="C32" s="11">
        <f>SUM(C28)</f>
        <v>0</v>
      </c>
      <c r="D32" s="11">
        <f t="shared" ref="D32:E32" si="5">SUM(D28)</f>
        <v>0</v>
      </c>
      <c r="E32" s="11">
        <f t="shared" si="5"/>
        <v>0</v>
      </c>
      <c r="F32" s="11">
        <f>SUM(F28:F31)</f>
        <v>1300</v>
      </c>
      <c r="G32" s="11">
        <f>SUM(G28:G29)</f>
        <v>0</v>
      </c>
      <c r="H32" s="11">
        <f>SUM(H28:H31)</f>
        <v>1300</v>
      </c>
      <c r="I32" s="26"/>
      <c r="J32" s="91"/>
    </row>
    <row r="33" spans="1:10" ht="21" customHeight="1" x14ac:dyDescent="0.15">
      <c r="A33" s="63">
        <v>6</v>
      </c>
      <c r="B33" s="78" t="s">
        <v>25</v>
      </c>
      <c r="C33" s="87">
        <v>0</v>
      </c>
      <c r="D33" s="88"/>
      <c r="E33" s="87">
        <f t="shared" si="2"/>
        <v>0</v>
      </c>
      <c r="F33" s="10">
        <v>0</v>
      </c>
      <c r="G33" s="10">
        <v>0</v>
      </c>
      <c r="H33" s="10">
        <f t="shared" si="0"/>
        <v>0</v>
      </c>
      <c r="I33" s="25"/>
      <c r="J33" s="89" t="s">
        <v>38</v>
      </c>
    </row>
    <row r="34" spans="1:10" ht="21" customHeight="1" x14ac:dyDescent="0.15">
      <c r="A34" s="63"/>
      <c r="B34" s="78"/>
      <c r="C34" s="87"/>
      <c r="D34" s="88"/>
      <c r="E34" s="87"/>
      <c r="F34" s="10">
        <v>0</v>
      </c>
      <c r="G34" s="10">
        <v>0</v>
      </c>
      <c r="H34" s="10">
        <f t="shared" si="0"/>
        <v>0</v>
      </c>
      <c r="I34" s="25"/>
      <c r="J34" s="92"/>
    </row>
    <row r="35" spans="1:10" ht="21" customHeight="1" x14ac:dyDescent="0.15">
      <c r="A35" s="63"/>
      <c r="B35" s="78"/>
      <c r="C35" s="87"/>
      <c r="D35" s="88"/>
      <c r="E35" s="87"/>
      <c r="F35" s="10">
        <v>0</v>
      </c>
      <c r="G35" s="10">
        <v>0</v>
      </c>
      <c r="H35" s="10">
        <f t="shared" si="0"/>
        <v>0</v>
      </c>
      <c r="I35" s="25"/>
      <c r="J35" s="92"/>
    </row>
    <row r="36" spans="1:10" ht="21" customHeight="1" x14ac:dyDescent="0.15">
      <c r="A36" s="63"/>
      <c r="B36" s="78"/>
      <c r="C36" s="87"/>
      <c r="D36" s="88"/>
      <c r="E36" s="87"/>
      <c r="F36" s="10">
        <v>0</v>
      </c>
      <c r="G36" s="10">
        <v>0</v>
      </c>
      <c r="H36" s="10">
        <f t="shared" si="0"/>
        <v>0</v>
      </c>
      <c r="I36" s="25"/>
      <c r="J36" s="92"/>
    </row>
    <row r="37" spans="1:10" s="8" customFormat="1" ht="21" customHeight="1" x14ac:dyDescent="0.15">
      <c r="A37" s="9"/>
      <c r="B37" s="7" t="s">
        <v>29</v>
      </c>
      <c r="C37" s="11">
        <f>SUM(C33)</f>
        <v>0</v>
      </c>
      <c r="D37" s="11">
        <f t="shared" ref="D37:E37" si="6">SUM(D33)</f>
        <v>0</v>
      </c>
      <c r="E37" s="11">
        <f t="shared" si="6"/>
        <v>0</v>
      </c>
      <c r="F37" s="11">
        <f>SUM(F33:F36)</f>
        <v>0</v>
      </c>
      <c r="G37" s="11">
        <f t="shared" ref="G37" si="7">SUM(G33:G36)</f>
        <v>0</v>
      </c>
      <c r="H37" s="11">
        <f>SUM(H33:H36)</f>
        <v>0</v>
      </c>
      <c r="I37" s="26"/>
      <c r="J37" s="93"/>
    </row>
    <row r="38" spans="1:10" ht="21" customHeight="1" x14ac:dyDescent="0.15">
      <c r="A38" s="63">
        <v>7</v>
      </c>
      <c r="B38" s="78" t="s">
        <v>89</v>
      </c>
      <c r="C38" s="87">
        <v>0</v>
      </c>
      <c r="D38" s="88"/>
      <c r="E38" s="87">
        <f t="shared" si="2"/>
        <v>0</v>
      </c>
      <c r="F38" s="21">
        <v>802</v>
      </c>
      <c r="G38" s="21">
        <v>0</v>
      </c>
      <c r="H38" s="21">
        <f t="shared" ref="H38" si="8">F38+G38</f>
        <v>802</v>
      </c>
      <c r="I38" s="25" t="s">
        <v>82</v>
      </c>
      <c r="J38" s="94"/>
    </row>
    <row r="39" spans="1:10" ht="21" customHeight="1" x14ac:dyDescent="0.15">
      <c r="A39" s="63"/>
      <c r="B39" s="78"/>
      <c r="C39" s="87"/>
      <c r="D39" s="88"/>
      <c r="E39" s="87"/>
      <c r="F39" s="10">
        <v>113</v>
      </c>
      <c r="G39" s="10">
        <v>0</v>
      </c>
      <c r="H39" s="10">
        <f t="shared" si="0"/>
        <v>113</v>
      </c>
      <c r="I39" s="25" t="s">
        <v>93</v>
      </c>
      <c r="J39" s="95"/>
    </row>
    <row r="40" spans="1:10" ht="21" customHeight="1" x14ac:dyDescent="0.15">
      <c r="A40" s="63"/>
      <c r="B40" s="78"/>
      <c r="C40" s="87"/>
      <c r="D40" s="88"/>
      <c r="E40" s="87"/>
      <c r="F40" s="10">
        <v>0</v>
      </c>
      <c r="G40" s="10">
        <v>0</v>
      </c>
      <c r="H40" s="10">
        <f t="shared" si="0"/>
        <v>0</v>
      </c>
      <c r="I40" s="25"/>
      <c r="J40" s="95"/>
    </row>
    <row r="41" spans="1:10" ht="21" customHeight="1" x14ac:dyDescent="0.15">
      <c r="A41" s="63"/>
      <c r="B41" s="78"/>
      <c r="C41" s="87"/>
      <c r="D41" s="88"/>
      <c r="E41" s="87"/>
      <c r="F41" s="10">
        <v>0</v>
      </c>
      <c r="G41" s="10">
        <v>0</v>
      </c>
      <c r="H41" s="10">
        <f t="shared" si="0"/>
        <v>0</v>
      </c>
      <c r="I41" s="25"/>
      <c r="J41" s="95"/>
    </row>
    <row r="42" spans="1:10" s="8" customFormat="1" ht="21" customHeight="1" x14ac:dyDescent="0.15">
      <c r="A42" s="9"/>
      <c r="B42" s="7" t="s">
        <v>30</v>
      </c>
      <c r="C42" s="11">
        <f>SUM(C38)</f>
        <v>0</v>
      </c>
      <c r="D42" s="11">
        <f t="shared" ref="D42:E42" si="9">SUM(D38)</f>
        <v>0</v>
      </c>
      <c r="E42" s="11">
        <f t="shared" si="9"/>
        <v>0</v>
      </c>
      <c r="F42" s="11">
        <f>SUM(F38:F41)</f>
        <v>915</v>
      </c>
      <c r="G42" s="11">
        <f t="shared" ref="G42:H42" si="10">SUM(G38:G41)</f>
        <v>0</v>
      </c>
      <c r="H42" s="11">
        <f t="shared" si="10"/>
        <v>915</v>
      </c>
      <c r="I42" s="26"/>
      <c r="J42" s="96"/>
    </row>
    <row r="43" spans="1:10" ht="21" customHeight="1" x14ac:dyDescent="0.15">
      <c r="A43" s="63">
        <v>8</v>
      </c>
      <c r="B43" s="78" t="s">
        <v>2</v>
      </c>
      <c r="C43" s="87">
        <v>0</v>
      </c>
      <c r="D43" s="88"/>
      <c r="E43" s="87">
        <f t="shared" si="2"/>
        <v>0</v>
      </c>
      <c r="F43" s="10">
        <v>0</v>
      </c>
      <c r="G43" s="10">
        <v>0</v>
      </c>
      <c r="H43" s="10">
        <f t="shared" si="0"/>
        <v>0</v>
      </c>
      <c r="I43" s="25"/>
      <c r="J43" s="97" t="s">
        <v>39</v>
      </c>
    </row>
    <row r="44" spans="1:10" ht="21" customHeight="1" x14ac:dyDescent="0.15">
      <c r="A44" s="63"/>
      <c r="B44" s="78"/>
      <c r="C44" s="87"/>
      <c r="D44" s="88"/>
      <c r="E44" s="87"/>
      <c r="F44" s="10">
        <v>0</v>
      </c>
      <c r="G44" s="10">
        <v>0</v>
      </c>
      <c r="H44" s="10">
        <f t="shared" si="0"/>
        <v>0</v>
      </c>
      <c r="I44" s="25"/>
      <c r="J44" s="92"/>
    </row>
    <row r="45" spans="1:10" s="8" customFormat="1" ht="21" customHeight="1" x14ac:dyDescent="0.15">
      <c r="A45" s="9"/>
      <c r="B45" s="7" t="s">
        <v>26</v>
      </c>
      <c r="C45" s="11">
        <f>SUM(C43)</f>
        <v>0</v>
      </c>
      <c r="D45" s="11">
        <f t="shared" ref="D45:E45" si="11">SUM(D43)</f>
        <v>0</v>
      </c>
      <c r="E45" s="11">
        <f t="shared" si="11"/>
        <v>0</v>
      </c>
      <c r="F45" s="11">
        <f>SUM(F43:F44)</f>
        <v>0</v>
      </c>
      <c r="G45" s="11">
        <f t="shared" ref="G45:H45" si="12">SUM(G43:G44)</f>
        <v>0</v>
      </c>
      <c r="H45" s="11">
        <f t="shared" si="12"/>
        <v>0</v>
      </c>
      <c r="I45" s="26"/>
      <c r="J45" s="93"/>
    </row>
    <row r="46" spans="1:10" ht="21" customHeight="1" x14ac:dyDescent="0.15">
      <c r="A46" s="70">
        <v>9</v>
      </c>
      <c r="B46" s="78" t="s">
        <v>27</v>
      </c>
      <c r="C46" s="87">
        <v>0</v>
      </c>
      <c r="D46" s="88"/>
      <c r="E46" s="87">
        <f t="shared" si="2"/>
        <v>0</v>
      </c>
      <c r="F46" s="10">
        <v>0</v>
      </c>
      <c r="G46" s="10">
        <v>0</v>
      </c>
      <c r="H46" s="10">
        <f t="shared" si="0"/>
        <v>0</v>
      </c>
      <c r="I46" s="25"/>
      <c r="J46" s="89" t="s">
        <v>46</v>
      </c>
    </row>
    <row r="47" spans="1:10" ht="21" customHeight="1" x14ac:dyDescent="0.15">
      <c r="A47" s="71"/>
      <c r="B47" s="78"/>
      <c r="C47" s="87"/>
      <c r="D47" s="88"/>
      <c r="E47" s="87"/>
      <c r="F47" s="10">
        <v>0</v>
      </c>
      <c r="G47" s="10">
        <v>0</v>
      </c>
      <c r="H47" s="10">
        <f t="shared" si="0"/>
        <v>0</v>
      </c>
      <c r="I47" s="25"/>
      <c r="J47" s="90"/>
    </row>
    <row r="48" spans="1:10" ht="21" customHeight="1" x14ac:dyDescent="0.15">
      <c r="A48" s="71"/>
      <c r="B48" s="78"/>
      <c r="C48" s="87"/>
      <c r="D48" s="88"/>
      <c r="E48" s="87"/>
      <c r="F48" s="10">
        <v>0</v>
      </c>
      <c r="G48" s="10">
        <v>0</v>
      </c>
      <c r="H48" s="10">
        <f t="shared" si="0"/>
        <v>0</v>
      </c>
      <c r="I48" s="25"/>
      <c r="J48" s="90"/>
    </row>
    <row r="49" spans="1:10" s="8" customFormat="1" ht="21" customHeight="1" x14ac:dyDescent="0.15">
      <c r="A49" s="9"/>
      <c r="B49" s="7" t="s">
        <v>31</v>
      </c>
      <c r="C49" s="11">
        <f>SUM(C46:C48)</f>
        <v>0</v>
      </c>
      <c r="D49" s="11">
        <f>SUM(D46)</f>
        <v>0</v>
      </c>
      <c r="E49" s="11">
        <f>SUM(E46:E48)</f>
        <v>0</v>
      </c>
      <c r="F49" s="11"/>
      <c r="G49" s="11">
        <f>SUM(G46:G48)</f>
        <v>0</v>
      </c>
      <c r="H49" s="11"/>
      <c r="I49" s="26"/>
      <c r="J49" s="91"/>
    </row>
    <row r="50" spans="1:10" ht="21" customHeight="1" x14ac:dyDescent="0.15">
      <c r="A50" s="70">
        <v>10</v>
      </c>
      <c r="B50" s="79" t="s">
        <v>94</v>
      </c>
      <c r="C50" s="67">
        <v>0</v>
      </c>
      <c r="D50" s="70"/>
      <c r="E50" s="67">
        <f t="shared" si="2"/>
        <v>0</v>
      </c>
      <c r="F50" s="18">
        <v>15</v>
      </c>
      <c r="G50" s="18">
        <v>0</v>
      </c>
      <c r="H50" s="18">
        <f t="shared" si="0"/>
        <v>15</v>
      </c>
      <c r="I50" s="25" t="s">
        <v>102</v>
      </c>
      <c r="J50" s="94"/>
    </row>
    <row r="51" spans="1:10" ht="21" customHeight="1" x14ac:dyDescent="0.15">
      <c r="A51" s="71"/>
      <c r="B51" s="81"/>
      <c r="C51" s="68"/>
      <c r="D51" s="71"/>
      <c r="E51" s="68"/>
      <c r="F51" s="18">
        <v>37</v>
      </c>
      <c r="G51" s="18">
        <v>0</v>
      </c>
      <c r="H51" s="18">
        <f t="shared" ref="H51:H52" si="13">F51+G51</f>
        <v>37</v>
      </c>
      <c r="I51" s="25" t="s">
        <v>102</v>
      </c>
      <c r="J51" s="95"/>
    </row>
    <row r="52" spans="1:10" ht="21" customHeight="1" x14ac:dyDescent="0.15">
      <c r="A52" s="71"/>
      <c r="B52" s="81"/>
      <c r="C52" s="68"/>
      <c r="D52" s="71"/>
      <c r="E52" s="68"/>
      <c r="F52" s="18"/>
      <c r="G52" s="18">
        <v>0</v>
      </c>
      <c r="H52" s="18">
        <f t="shared" si="13"/>
        <v>0</v>
      </c>
      <c r="I52" s="25"/>
      <c r="J52" s="95"/>
    </row>
    <row r="53" spans="1:10" s="8" customFormat="1" ht="21" customHeight="1" x14ac:dyDescent="0.15">
      <c r="A53" s="9"/>
      <c r="B53" s="7" t="s">
        <v>32</v>
      </c>
      <c r="C53" s="11">
        <f>SUM(C50)</f>
        <v>0</v>
      </c>
      <c r="D53" s="11">
        <f>SUM(D50)</f>
        <v>0</v>
      </c>
      <c r="E53" s="11">
        <f>SUM(E50)</f>
        <v>0</v>
      </c>
      <c r="F53" s="11">
        <f>SUM(F50:F52)</f>
        <v>52</v>
      </c>
      <c r="G53" s="11">
        <f>SUM(G50:G52)</f>
        <v>0</v>
      </c>
      <c r="H53" s="11">
        <f>SUM(H50:H52)</f>
        <v>52</v>
      </c>
      <c r="I53" s="26"/>
      <c r="J53" s="96"/>
    </row>
    <row r="54" spans="1:10" ht="21" customHeight="1" x14ac:dyDescent="0.15">
      <c r="A54" s="9"/>
      <c r="B54" s="7" t="s">
        <v>33</v>
      </c>
      <c r="C54" s="11">
        <f t="shared" ref="C54:H54" si="14">SUM(C53,C49,C45,C42,C37,C32,C27,C22,C17,C14)</f>
        <v>35000</v>
      </c>
      <c r="D54" s="11">
        <f t="shared" si="14"/>
        <v>0</v>
      </c>
      <c r="E54" s="11">
        <f t="shared" si="14"/>
        <v>35000</v>
      </c>
      <c r="F54" s="11">
        <f t="shared" si="14"/>
        <v>29159.16</v>
      </c>
      <c r="G54" s="11">
        <f t="shared" si="14"/>
        <v>0</v>
      </c>
      <c r="H54" s="11">
        <f t="shared" si="14"/>
        <v>29159.16</v>
      </c>
      <c r="I54" s="26"/>
      <c r="J54" s="13"/>
    </row>
    <row r="58" spans="1:10" ht="21" customHeight="1" x14ac:dyDescent="0.15">
      <c r="A58" s="85" t="s">
        <v>9</v>
      </c>
      <c r="B58" s="86"/>
      <c r="C58" s="84" t="s">
        <v>10</v>
      </c>
      <c r="D58" s="84"/>
      <c r="E58" s="84" t="s">
        <v>14</v>
      </c>
      <c r="F58" s="84"/>
      <c r="G58" s="84" t="s">
        <v>15</v>
      </c>
      <c r="H58" s="84"/>
      <c r="I58" s="27" t="s">
        <v>11</v>
      </c>
    </row>
    <row r="59" spans="1:10" ht="21" customHeight="1" x14ac:dyDescent="0.15">
      <c r="A59" s="82">
        <f>E54</f>
        <v>35000</v>
      </c>
      <c r="B59" s="83"/>
      <c r="C59" s="83">
        <f>H54</f>
        <v>29159.16</v>
      </c>
      <c r="D59" s="83"/>
      <c r="E59" s="83">
        <f>F54</f>
        <v>29159.16</v>
      </c>
      <c r="F59" s="83"/>
      <c r="G59" s="83">
        <f>G54</f>
        <v>0</v>
      </c>
      <c r="H59" s="83"/>
      <c r="I59" s="28">
        <f>A59-C59</f>
        <v>5840.84</v>
      </c>
    </row>
    <row r="61" spans="1:10" ht="21" customHeight="1" x14ac:dyDescent="0.15">
      <c r="A61" s="14" t="s">
        <v>42</v>
      </c>
      <c r="B61" s="15"/>
      <c r="C61" s="16" t="s">
        <v>43</v>
      </c>
      <c r="D61" s="14"/>
      <c r="E61" s="14" t="s">
        <v>44</v>
      </c>
      <c r="F61" s="14"/>
      <c r="G61" s="14" t="s">
        <v>45</v>
      </c>
      <c r="H61" s="14"/>
      <c r="I61" s="29"/>
    </row>
  </sheetData>
  <mergeCells count="76">
    <mergeCell ref="D23:D26"/>
    <mergeCell ref="C23:C26"/>
    <mergeCell ref="C15:C16"/>
    <mergeCell ref="J15:J17"/>
    <mergeCell ref="J43:J45"/>
    <mergeCell ref="J4:J5"/>
    <mergeCell ref="H4:I5"/>
    <mergeCell ref="E18:E21"/>
    <mergeCell ref="E23:E26"/>
    <mergeCell ref="E28:E31"/>
    <mergeCell ref="J6:J7"/>
    <mergeCell ref="J8:J14"/>
    <mergeCell ref="J23:J27"/>
    <mergeCell ref="J38:J42"/>
    <mergeCell ref="J18:J22"/>
    <mergeCell ref="E8:E13"/>
    <mergeCell ref="J46:J49"/>
    <mergeCell ref="J28:J32"/>
    <mergeCell ref="J33:J37"/>
    <mergeCell ref="C50:C52"/>
    <mergeCell ref="D50:D52"/>
    <mergeCell ref="E50:E52"/>
    <mergeCell ref="J50:J53"/>
    <mergeCell ref="D28:D31"/>
    <mergeCell ref="C28:C31"/>
    <mergeCell ref="G58:H58"/>
    <mergeCell ref="G59:H59"/>
    <mergeCell ref="E46:E48"/>
    <mergeCell ref="C33:C36"/>
    <mergeCell ref="D33:D36"/>
    <mergeCell ref="E33:E36"/>
    <mergeCell ref="C38:C41"/>
    <mergeCell ref="D38:D41"/>
    <mergeCell ref="E38:E41"/>
    <mergeCell ref="C43:C44"/>
    <mergeCell ref="E43:E44"/>
    <mergeCell ref="D43:D44"/>
    <mergeCell ref="E58:F58"/>
    <mergeCell ref="E59:F59"/>
    <mergeCell ref="A59:B59"/>
    <mergeCell ref="C58:D58"/>
    <mergeCell ref="C59:D59"/>
    <mergeCell ref="A33:A36"/>
    <mergeCell ref="A38:A41"/>
    <mergeCell ref="A43:A44"/>
    <mergeCell ref="A58:B58"/>
    <mergeCell ref="B46:B48"/>
    <mergeCell ref="C46:C48"/>
    <mergeCell ref="D46:D48"/>
    <mergeCell ref="A46:A48"/>
    <mergeCell ref="A50:A52"/>
    <mergeCell ref="B50:B52"/>
    <mergeCell ref="B43:B44"/>
    <mergeCell ref="B33:B36"/>
    <mergeCell ref="B38:B41"/>
    <mergeCell ref="C2:H2"/>
    <mergeCell ref="B6:B7"/>
    <mergeCell ref="C6:E6"/>
    <mergeCell ref="F6:I6"/>
    <mergeCell ref="A28:A31"/>
    <mergeCell ref="B18:B21"/>
    <mergeCell ref="B23:B26"/>
    <mergeCell ref="A15:A16"/>
    <mergeCell ref="B15:B16"/>
    <mergeCell ref="A18:A21"/>
    <mergeCell ref="A23:A26"/>
    <mergeCell ref="B28:B31"/>
    <mergeCell ref="E15:E16"/>
    <mergeCell ref="D15:D16"/>
    <mergeCell ref="C18:C21"/>
    <mergeCell ref="D18:D21"/>
    <mergeCell ref="A8:A11"/>
    <mergeCell ref="B8:B13"/>
    <mergeCell ref="C8:C13"/>
    <mergeCell ref="D8:D13"/>
    <mergeCell ref="A6:A7"/>
  </mergeCells>
  <phoneticPr fontId="1" type="noConversion"/>
  <printOptions horizontalCentered="1"/>
  <pageMargins left="0" right="0" top="0" bottom="0" header="0" footer="0"/>
  <pageSetup paperSize="9" scale="42" orientation="landscape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Normal="100" workbookViewId="0">
      <selection activeCell="O11" sqref="O11"/>
    </sheetView>
  </sheetViews>
  <sheetFormatPr defaultColWidth="8.875" defaultRowHeight="13.5" x14ac:dyDescent="0.15"/>
  <cols>
    <col min="1" max="1" width="1.5" style="39" customWidth="1"/>
    <col min="2" max="3" width="2.125" style="39" customWidth="1"/>
    <col min="4" max="4" width="12.125" style="39" customWidth="1"/>
    <col min="5" max="5" width="0.875" style="39" customWidth="1"/>
    <col min="6" max="6" width="12.375" style="39" customWidth="1"/>
    <col min="7" max="7" width="11.625" style="39" customWidth="1"/>
    <col min="8" max="8" width="11.125" style="39" customWidth="1"/>
    <col min="9" max="9" width="1" style="39" customWidth="1"/>
    <col min="10" max="10" width="11.875" style="39" customWidth="1"/>
    <col min="11" max="11" width="30.5" style="39" customWidth="1"/>
    <col min="12" max="16384" width="8.875" style="39"/>
  </cols>
  <sheetData>
    <row r="1" spans="2:11" x14ac:dyDescent="0.15"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2:11" ht="18.75" x14ac:dyDescent="0.15">
      <c r="B3" s="118" t="s">
        <v>47</v>
      </c>
      <c r="C3" s="118"/>
      <c r="D3" s="118"/>
      <c r="E3" s="118"/>
      <c r="F3" s="118"/>
      <c r="G3" s="118"/>
      <c r="H3" s="118"/>
      <c r="I3" s="118"/>
      <c r="J3" s="118"/>
      <c r="K3" s="118"/>
    </row>
    <row r="4" spans="2:11" ht="16.5" x14ac:dyDescent="0.15">
      <c r="B4" s="41"/>
      <c r="C4" s="41"/>
      <c r="D4" s="41"/>
      <c r="E4" s="41"/>
      <c r="F4" s="41"/>
      <c r="G4" s="41"/>
      <c r="H4" s="41"/>
      <c r="I4" s="41"/>
      <c r="J4" s="41"/>
      <c r="K4" s="42"/>
    </row>
    <row r="5" spans="2:11" ht="14.25" x14ac:dyDescent="0.15">
      <c r="B5" s="43"/>
      <c r="C5" s="44"/>
      <c r="D5" s="44" t="s">
        <v>48</v>
      </c>
      <c r="E5" s="44"/>
      <c r="F5" s="119" t="s">
        <v>68</v>
      </c>
      <c r="G5" s="119"/>
      <c r="H5" s="44" t="s">
        <v>49</v>
      </c>
      <c r="I5" s="44"/>
      <c r="J5" s="119" t="s">
        <v>69</v>
      </c>
      <c r="K5" s="120"/>
    </row>
    <row r="6" spans="2:11" ht="14.25" x14ac:dyDescent="0.15">
      <c r="B6" s="45"/>
      <c r="C6" s="46"/>
      <c r="D6" s="46" t="s">
        <v>50</v>
      </c>
      <c r="E6" s="46"/>
      <c r="F6" s="115" t="s">
        <v>101</v>
      </c>
      <c r="G6" s="115"/>
      <c r="H6" s="46" t="s">
        <v>70</v>
      </c>
      <c r="I6" s="46"/>
      <c r="J6" s="115" t="s">
        <v>71</v>
      </c>
      <c r="K6" s="117"/>
    </row>
    <row r="7" spans="2:11" ht="14.25" x14ac:dyDescent="0.15">
      <c r="B7" s="45"/>
      <c r="C7" s="46"/>
      <c r="D7" s="46" t="s">
        <v>52</v>
      </c>
      <c r="E7" s="46"/>
      <c r="F7" s="115" t="s">
        <v>99</v>
      </c>
      <c r="G7" s="115"/>
      <c r="H7" s="46" t="s">
        <v>53</v>
      </c>
      <c r="I7" s="47"/>
      <c r="J7" s="116">
        <v>43364</v>
      </c>
      <c r="K7" s="117"/>
    </row>
    <row r="8" spans="2:11" ht="14.25" x14ac:dyDescent="0.15">
      <c r="B8" s="48"/>
      <c r="C8" s="49"/>
      <c r="D8" s="49"/>
      <c r="E8" s="49"/>
      <c r="F8" s="50"/>
      <c r="G8" s="50"/>
      <c r="H8" s="49" t="s">
        <v>73</v>
      </c>
      <c r="I8" s="51"/>
      <c r="J8" s="126" t="s">
        <v>100</v>
      </c>
      <c r="K8" s="127"/>
    </row>
    <row r="9" spans="2:11" ht="14.25" x14ac:dyDescent="0.15"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2:11" ht="14.25" x14ac:dyDescent="0.15">
      <c r="B10" s="128" t="s">
        <v>54</v>
      </c>
      <c r="C10" s="129"/>
      <c r="D10" s="53" t="s">
        <v>55</v>
      </c>
      <c r="E10" s="121" t="s">
        <v>56</v>
      </c>
      <c r="F10" s="123"/>
      <c r="G10" s="38" t="s">
        <v>57</v>
      </c>
      <c r="H10" s="54" t="s">
        <v>58</v>
      </c>
      <c r="I10" s="121" t="s">
        <v>59</v>
      </c>
      <c r="J10" s="123"/>
      <c r="K10" s="38" t="s">
        <v>60</v>
      </c>
    </row>
    <row r="11" spans="2:11" ht="41.45" customHeight="1" x14ac:dyDescent="0.15">
      <c r="B11" s="104">
        <v>1</v>
      </c>
      <c r="C11" s="105"/>
      <c r="D11" s="31" t="s">
        <v>112</v>
      </c>
      <c r="E11" s="130" t="s">
        <v>122</v>
      </c>
      <c r="F11" s="131"/>
      <c r="G11" s="32">
        <v>86</v>
      </c>
      <c r="H11" s="32">
        <v>86</v>
      </c>
      <c r="I11" s="110">
        <v>0</v>
      </c>
      <c r="J11" s="111"/>
      <c r="K11" s="20" t="s">
        <v>103</v>
      </c>
    </row>
    <row r="12" spans="2:11" ht="27.75" customHeight="1" x14ac:dyDescent="0.15">
      <c r="B12" s="108"/>
      <c r="C12" s="109"/>
      <c r="D12" s="31" t="s">
        <v>113</v>
      </c>
      <c r="E12" s="131" t="s">
        <v>104</v>
      </c>
      <c r="F12" s="131"/>
      <c r="G12" s="32">
        <v>28</v>
      </c>
      <c r="H12" s="32">
        <v>28</v>
      </c>
      <c r="I12" s="110"/>
      <c r="J12" s="111"/>
      <c r="K12" s="20" t="s">
        <v>124</v>
      </c>
    </row>
    <row r="13" spans="2:11" ht="27.75" customHeight="1" x14ac:dyDescent="0.15">
      <c r="B13" s="104">
        <v>2</v>
      </c>
      <c r="C13" s="105"/>
      <c r="D13" s="112" t="s">
        <v>110</v>
      </c>
      <c r="E13" s="104" t="s">
        <v>123</v>
      </c>
      <c r="F13" s="105"/>
      <c r="G13" s="32">
        <v>61</v>
      </c>
      <c r="H13" s="32">
        <v>61</v>
      </c>
      <c r="I13" s="35"/>
      <c r="J13" s="36"/>
      <c r="K13" s="20" t="s">
        <v>111</v>
      </c>
    </row>
    <row r="14" spans="2:11" ht="27.75" customHeight="1" x14ac:dyDescent="0.15">
      <c r="B14" s="106"/>
      <c r="C14" s="107"/>
      <c r="D14" s="113"/>
      <c r="E14" s="106"/>
      <c r="F14" s="107"/>
      <c r="G14" s="32">
        <v>25</v>
      </c>
      <c r="H14" s="32">
        <v>25</v>
      </c>
      <c r="I14" s="35"/>
      <c r="J14" s="36"/>
      <c r="K14" s="20" t="s">
        <v>114</v>
      </c>
    </row>
    <row r="15" spans="2:11" ht="27.75" customHeight="1" x14ac:dyDescent="0.15">
      <c r="B15" s="106"/>
      <c r="C15" s="107"/>
      <c r="D15" s="113"/>
      <c r="E15" s="106"/>
      <c r="F15" s="107"/>
      <c r="G15" s="32">
        <v>24</v>
      </c>
      <c r="H15" s="32">
        <v>24</v>
      </c>
      <c r="I15" s="35"/>
      <c r="J15" s="36"/>
      <c r="K15" s="20" t="s">
        <v>115</v>
      </c>
    </row>
    <row r="16" spans="2:11" ht="27.75" customHeight="1" x14ac:dyDescent="0.15">
      <c r="B16" s="106"/>
      <c r="C16" s="107"/>
      <c r="D16" s="113"/>
      <c r="E16" s="106"/>
      <c r="F16" s="107"/>
      <c r="G16" s="32">
        <v>12.47</v>
      </c>
      <c r="H16" s="32">
        <v>12.47</v>
      </c>
      <c r="I16" s="35"/>
      <c r="J16" s="36"/>
      <c r="K16" s="20" t="s">
        <v>125</v>
      </c>
    </row>
    <row r="17" spans="1:11" ht="27.75" customHeight="1" x14ac:dyDescent="0.15">
      <c r="B17" s="108"/>
      <c r="C17" s="109"/>
      <c r="D17" s="114"/>
      <c r="E17" s="108"/>
      <c r="F17" s="109"/>
      <c r="G17" s="32">
        <v>27</v>
      </c>
      <c r="H17" s="32">
        <v>27</v>
      </c>
      <c r="I17" s="35"/>
      <c r="J17" s="36"/>
      <c r="K17" s="20" t="s">
        <v>116</v>
      </c>
    </row>
    <row r="18" spans="1:11" ht="57" x14ac:dyDescent="0.15">
      <c r="B18" s="102">
        <v>3</v>
      </c>
      <c r="C18" s="103"/>
      <c r="D18" s="55" t="s">
        <v>121</v>
      </c>
      <c r="E18" s="33"/>
      <c r="F18" s="34"/>
      <c r="G18" s="32">
        <v>165</v>
      </c>
      <c r="H18" s="32">
        <v>165</v>
      </c>
      <c r="I18" s="35"/>
      <c r="J18" s="36"/>
      <c r="K18" s="20" t="s">
        <v>120</v>
      </c>
    </row>
    <row r="19" spans="1:11" ht="13.5" customHeight="1" x14ac:dyDescent="0.15">
      <c r="B19" s="102">
        <v>4</v>
      </c>
      <c r="C19" s="103"/>
      <c r="D19" s="31" t="s">
        <v>105</v>
      </c>
      <c r="E19" s="102" t="s">
        <v>106</v>
      </c>
      <c r="F19" s="103"/>
      <c r="G19" s="32">
        <v>349</v>
      </c>
      <c r="H19" s="32">
        <v>349</v>
      </c>
      <c r="I19" s="110">
        <v>0</v>
      </c>
      <c r="J19" s="111"/>
      <c r="K19" s="20" t="s">
        <v>107</v>
      </c>
    </row>
    <row r="20" spans="1:11" ht="27.75" customHeight="1" x14ac:dyDescent="0.15">
      <c r="A20" s="39">
        <v>9</v>
      </c>
      <c r="B20" s="102">
        <v>5</v>
      </c>
      <c r="C20" s="103"/>
      <c r="D20" s="31" t="s">
        <v>117</v>
      </c>
      <c r="E20" s="102" t="s">
        <v>108</v>
      </c>
      <c r="F20" s="103"/>
      <c r="G20" s="32">
        <v>84</v>
      </c>
      <c r="H20" s="32">
        <v>84</v>
      </c>
      <c r="I20" s="35"/>
      <c r="J20" s="36"/>
      <c r="K20" s="20" t="s">
        <v>109</v>
      </c>
    </row>
    <row r="21" spans="1:11" ht="28.15" customHeight="1" x14ac:dyDescent="0.15">
      <c r="B21" s="121" t="s">
        <v>61</v>
      </c>
      <c r="C21" s="122"/>
      <c r="D21" s="122"/>
      <c r="E21" s="122"/>
      <c r="F21" s="123"/>
      <c r="G21" s="37">
        <f>SUM(G11:G20)</f>
        <v>861.47</v>
      </c>
      <c r="H21" s="37">
        <f>SUM(H11:H20)</f>
        <v>861.47</v>
      </c>
      <c r="I21" s="124">
        <f>SUM(I11:J19)</f>
        <v>0</v>
      </c>
      <c r="J21" s="125"/>
      <c r="K21" s="38"/>
    </row>
    <row r="22" spans="1:11" ht="24.6" customHeight="1" x14ac:dyDescent="0.15">
      <c r="B22" s="52"/>
      <c r="C22" s="52"/>
      <c r="D22" s="52"/>
      <c r="E22" s="52"/>
      <c r="F22" s="52"/>
      <c r="G22" s="52"/>
      <c r="H22" s="52"/>
      <c r="I22" s="52"/>
      <c r="J22" s="19"/>
      <c r="K22" s="52"/>
    </row>
    <row r="23" spans="1:11" ht="23.45" customHeight="1" x14ac:dyDescent="0.15">
      <c r="B23" s="121" t="s">
        <v>58</v>
      </c>
      <c r="C23" s="122"/>
      <c r="D23" s="122"/>
      <c r="E23" s="122"/>
      <c r="F23" s="123"/>
      <c r="G23" s="132" t="s">
        <v>62</v>
      </c>
      <c r="H23" s="132"/>
      <c r="I23" s="132"/>
      <c r="J23" s="132"/>
      <c r="K23" s="38" t="s">
        <v>63</v>
      </c>
    </row>
    <row r="24" spans="1:11" ht="22.15" customHeight="1" x14ac:dyDescent="0.15">
      <c r="B24" s="133">
        <f>H21</f>
        <v>861.47</v>
      </c>
      <c r="C24" s="134"/>
      <c r="D24" s="134"/>
      <c r="E24" s="134"/>
      <c r="F24" s="135"/>
      <c r="G24" s="136">
        <f>I21</f>
        <v>0</v>
      </c>
      <c r="H24" s="136"/>
      <c r="I24" s="136"/>
      <c r="J24" s="136"/>
      <c r="K24" s="56">
        <f>SUM(B24:J24)</f>
        <v>861.47</v>
      </c>
    </row>
    <row r="25" spans="1:11" ht="14.25" x14ac:dyDescent="0.15">
      <c r="B25" s="52"/>
      <c r="C25" s="52"/>
      <c r="D25" s="52"/>
      <c r="E25" s="52"/>
      <c r="F25" s="52"/>
      <c r="G25" s="52"/>
      <c r="H25" s="52"/>
      <c r="I25" s="52"/>
      <c r="J25" s="52"/>
      <c r="K25" s="52"/>
    </row>
    <row r="26" spans="1:11" ht="14.25" x14ac:dyDescent="0.15">
      <c r="B26" s="52" t="s">
        <v>64</v>
      </c>
      <c r="C26" s="52"/>
      <c r="D26" s="52"/>
      <c r="E26" s="52"/>
      <c r="F26" s="52" t="s">
        <v>65</v>
      </c>
      <c r="G26" s="52" t="s">
        <v>66</v>
      </c>
      <c r="H26" s="52"/>
      <c r="I26" s="52"/>
      <c r="J26" s="52" t="s">
        <v>67</v>
      </c>
      <c r="K26" s="52"/>
    </row>
    <row r="27" spans="1:11" ht="14.25" x14ac:dyDescent="0.15"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9" spans="1:11" ht="18.75" x14ac:dyDescent="0.15">
      <c r="A29" s="118" t="s">
        <v>74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1" spans="1:11" ht="14.25" x14ac:dyDescent="0.15">
      <c r="B31" s="43"/>
      <c r="C31" s="44"/>
      <c r="D31" s="44" t="s">
        <v>48</v>
      </c>
      <c r="E31" s="44"/>
      <c r="F31" s="119" t="s">
        <v>68</v>
      </c>
      <c r="G31" s="119"/>
      <c r="H31" s="44" t="s">
        <v>49</v>
      </c>
      <c r="I31" s="44"/>
      <c r="J31" s="119" t="s">
        <v>69</v>
      </c>
      <c r="K31" s="120"/>
    </row>
    <row r="32" spans="1:11" ht="14.25" x14ac:dyDescent="0.15">
      <c r="B32" s="45"/>
      <c r="C32" s="46"/>
      <c r="D32" s="46" t="s">
        <v>50</v>
      </c>
      <c r="E32" s="46"/>
      <c r="F32" s="115" t="s">
        <v>101</v>
      </c>
      <c r="G32" s="115"/>
      <c r="H32" s="46" t="s">
        <v>51</v>
      </c>
      <c r="I32" s="46"/>
      <c r="J32" s="115" t="str">
        <f>J6</f>
        <v>上海事业部</v>
      </c>
      <c r="K32" s="117"/>
    </row>
    <row r="33" spans="2:11" ht="14.25" x14ac:dyDescent="0.15">
      <c r="B33" s="45"/>
      <c r="C33" s="46"/>
      <c r="D33" s="46" t="s">
        <v>52</v>
      </c>
      <c r="E33" s="46"/>
      <c r="F33" s="115" t="s">
        <v>99</v>
      </c>
      <c r="G33" s="115"/>
      <c r="H33" s="46" t="s">
        <v>53</v>
      </c>
      <c r="I33" s="47"/>
      <c r="J33" s="116">
        <f>J7</f>
        <v>43364</v>
      </c>
      <c r="K33" s="117"/>
    </row>
    <row r="34" spans="2:11" ht="14.25" x14ac:dyDescent="0.15">
      <c r="B34" s="48"/>
      <c r="C34" s="49"/>
      <c r="D34" s="49"/>
      <c r="E34" s="49"/>
      <c r="F34" s="50"/>
      <c r="G34" s="50"/>
      <c r="H34" s="49" t="s">
        <v>73</v>
      </c>
      <c r="I34" s="51"/>
      <c r="J34" s="126" t="str">
        <f>J8</f>
        <v>HMOA-180916-SXY615</v>
      </c>
      <c r="K34" s="127"/>
    </row>
    <row r="36" spans="2:11" ht="14.25" x14ac:dyDescent="0.15">
      <c r="B36" s="102"/>
      <c r="C36" s="103"/>
      <c r="D36" s="57" t="s">
        <v>75</v>
      </c>
      <c r="E36" s="102" t="s">
        <v>72</v>
      </c>
      <c r="F36" s="103"/>
      <c r="G36" s="32" t="s">
        <v>76</v>
      </c>
      <c r="H36" s="32" t="s">
        <v>77</v>
      </c>
      <c r="I36" s="110" t="s">
        <v>78</v>
      </c>
      <c r="J36" s="111"/>
      <c r="K36" s="20" t="s">
        <v>79</v>
      </c>
    </row>
    <row r="37" spans="2:11" ht="14.25" x14ac:dyDescent="0.15">
      <c r="B37" s="104">
        <v>1</v>
      </c>
      <c r="C37" s="105"/>
      <c r="D37" s="58" t="s">
        <v>118</v>
      </c>
      <c r="E37" s="33"/>
      <c r="F37" s="59" t="s">
        <v>99</v>
      </c>
      <c r="G37" s="60">
        <v>500</v>
      </c>
      <c r="H37" s="60">
        <v>1</v>
      </c>
      <c r="I37" s="35">
        <f>G37*H37</f>
        <v>500</v>
      </c>
      <c r="J37" s="61">
        <v>500</v>
      </c>
      <c r="K37" s="62" t="s">
        <v>119</v>
      </c>
    </row>
    <row r="38" spans="2:11" ht="14.25" x14ac:dyDescent="0.15">
      <c r="B38" s="104">
        <v>2</v>
      </c>
      <c r="C38" s="105"/>
      <c r="D38" s="58"/>
      <c r="E38" s="102"/>
      <c r="F38" s="103"/>
      <c r="G38" s="32"/>
      <c r="H38" s="32"/>
      <c r="I38" s="110"/>
      <c r="J38" s="111"/>
      <c r="K38" s="62"/>
    </row>
    <row r="39" spans="2:11" ht="14.25" x14ac:dyDescent="0.15">
      <c r="B39" s="104">
        <v>3</v>
      </c>
      <c r="C39" s="105"/>
      <c r="D39" s="58"/>
      <c r="E39" s="102"/>
      <c r="F39" s="103"/>
      <c r="G39" s="32"/>
      <c r="H39" s="32"/>
      <c r="I39" s="110">
        <v>0</v>
      </c>
      <c r="J39" s="111"/>
      <c r="K39" s="62"/>
    </row>
    <row r="40" spans="2:11" ht="14.25" x14ac:dyDescent="0.15">
      <c r="B40" s="121" t="s">
        <v>61</v>
      </c>
      <c r="C40" s="122"/>
      <c r="D40" s="122"/>
      <c r="E40" s="122"/>
      <c r="F40" s="123"/>
      <c r="G40" s="37"/>
      <c r="H40" s="37"/>
      <c r="I40" s="124">
        <v>500</v>
      </c>
      <c r="J40" s="125"/>
      <c r="K40" s="38"/>
    </row>
    <row r="41" spans="2:11" ht="14.25" x14ac:dyDescent="0.15">
      <c r="B41" s="52" t="s">
        <v>64</v>
      </c>
      <c r="C41" s="52"/>
      <c r="D41" s="52"/>
      <c r="E41" s="52"/>
      <c r="F41" s="52" t="s">
        <v>65</v>
      </c>
      <c r="G41" s="52" t="s">
        <v>66</v>
      </c>
      <c r="H41" s="52"/>
      <c r="I41" s="52"/>
      <c r="J41" s="52" t="s">
        <v>67</v>
      </c>
      <c r="K41" s="52"/>
    </row>
  </sheetData>
  <mergeCells count="51">
    <mergeCell ref="B40:F40"/>
    <mergeCell ref="I40:J40"/>
    <mergeCell ref="B37:C37"/>
    <mergeCell ref="B38:C38"/>
    <mergeCell ref="E38:F38"/>
    <mergeCell ref="I38:J38"/>
    <mergeCell ref="B39:C39"/>
    <mergeCell ref="E39:F39"/>
    <mergeCell ref="I39:J39"/>
    <mergeCell ref="B36:C36"/>
    <mergeCell ref="E36:F36"/>
    <mergeCell ref="I36:J36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21:F21"/>
    <mergeCell ref="I21:J21"/>
    <mergeCell ref="J8:K8"/>
    <mergeCell ref="B10:C10"/>
    <mergeCell ref="E10:F10"/>
    <mergeCell ref="I10:J10"/>
    <mergeCell ref="B11:C12"/>
    <mergeCell ref="E11:F11"/>
    <mergeCell ref="E12:F12"/>
    <mergeCell ref="B19:C19"/>
    <mergeCell ref="E19:F19"/>
    <mergeCell ref="I19:J19"/>
    <mergeCell ref="F7:G7"/>
    <mergeCell ref="J7:K7"/>
    <mergeCell ref="B3:K3"/>
    <mergeCell ref="F5:G5"/>
    <mergeCell ref="J5:K5"/>
    <mergeCell ref="F6:G6"/>
    <mergeCell ref="J6:K6"/>
    <mergeCell ref="B20:C20"/>
    <mergeCell ref="B18:C18"/>
    <mergeCell ref="E20:F20"/>
    <mergeCell ref="E13:F17"/>
    <mergeCell ref="I11:J11"/>
    <mergeCell ref="I12:J12"/>
    <mergeCell ref="D13:D17"/>
    <mergeCell ref="B13:C17"/>
  </mergeCells>
  <phoneticPr fontId="1" type="noConversion"/>
  <pageMargins left="0.7" right="0.7" top="0.75" bottom="0.75" header="0.3" footer="0.3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借款报销单</vt:lpstr>
      <vt:lpstr>员工差旅报销单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2018-07-04T08:18:23Z</cp:lastPrinted>
  <dcterms:created xsi:type="dcterms:W3CDTF">2014-04-15T08:52:03Z</dcterms:created>
  <dcterms:modified xsi:type="dcterms:W3CDTF">2018-09-25T03:39:36Z</dcterms:modified>
</cp:coreProperties>
</file>