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99B18355-5A70-4233-BC4D-E5D980E5DF8D}" xr6:coauthVersionLast="45" xr6:coauthVersionMax="45" xr10:uidLastSave="{00000000-0000-0000-0000-000000000000}"/>
  <bookViews>
    <workbookView xWindow="510" yWindow="795" windowWidth="20520" windowHeight="11520" xr2:uid="{00000000-000D-0000-FFFF-FFFF00000000}"/>
  </bookViews>
  <sheets>
    <sheet name="报价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8" l="1"/>
  <c r="H71" i="8"/>
  <c r="H70" i="8"/>
  <c r="H73" i="8" s="1"/>
  <c r="H66" i="8"/>
  <c r="H65" i="8"/>
  <c r="H64" i="8"/>
  <c r="H67" i="8" s="1"/>
  <c r="H55" i="8"/>
  <c r="H54" i="8"/>
  <c r="H56" i="8" s="1"/>
  <c r="H50" i="8"/>
  <c r="H49" i="8"/>
  <c r="H48" i="8"/>
  <c r="H47" i="8"/>
  <c r="H46" i="8"/>
  <c r="H45" i="8"/>
  <c r="H44" i="8"/>
  <c r="H43" i="8"/>
  <c r="H42" i="8"/>
  <c r="H41" i="8"/>
  <c r="H51" i="8" s="1"/>
  <c r="H37" i="8"/>
  <c r="H36" i="8"/>
  <c r="H35" i="8"/>
  <c r="H34" i="8"/>
  <c r="H33" i="8"/>
  <c r="H32" i="8"/>
  <c r="H31" i="8"/>
  <c r="H30" i="8"/>
  <c r="H29" i="8"/>
  <c r="H38" i="8" s="1"/>
  <c r="H25" i="8"/>
  <c r="H24" i="8"/>
  <c r="H23" i="8"/>
  <c r="H22" i="8"/>
  <c r="H26" i="8" s="1"/>
  <c r="H19" i="8"/>
  <c r="H57" i="8" s="1"/>
  <c r="H18" i="8"/>
  <c r="H17" i="8"/>
  <c r="H16" i="8"/>
  <c r="H15" i="8"/>
  <c r="H14" i="8"/>
  <c r="H13" i="8"/>
  <c r="H12" i="8"/>
  <c r="H11" i="8"/>
  <c r="H10" i="8"/>
  <c r="D60" i="8" l="1"/>
  <c r="H60" i="8" s="1"/>
  <c r="H61" i="8" s="1"/>
  <c r="H77" i="8" s="1"/>
  <c r="D76" i="8"/>
  <c r="H76" i="8" s="1"/>
</calcChain>
</file>

<file path=xl/sharedStrings.xml><?xml version="1.0" encoding="utf-8"?>
<sst xmlns="http://schemas.openxmlformats.org/spreadsheetml/2006/main" count="280" uniqueCount="197">
  <si>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</si>
  <si>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</si>
  <si>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</si>
  <si>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</si>
  <si>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</si>
  <si>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</si>
  <si>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</si>
  <si>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</si>
  <si>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</si>
  <si>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</si>
  <si>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</si>
  <si>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辆/天</t>
    <phoneticPr fontId="2" type="noConversion"/>
  </si>
  <si>
    <t>火车票或动车票</t>
    <phoneticPr fontId="2" type="noConversion"/>
  </si>
  <si>
    <t>人/单程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</si>
  <si>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</si>
  <si>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</si>
  <si>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</si>
  <si>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</si>
  <si>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</si>
  <si>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</si>
  <si>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</si>
  <si>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</si>
  <si>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</si>
  <si>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</si>
  <si>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</si>
  <si>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</si>
  <si>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</si>
  <si>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</si>
  <si>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</si>
  <si>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</si>
  <si>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</si>
  <si>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</si>
  <si>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</si>
  <si>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</si>
  <si>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</si>
  <si>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</si>
  <si>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</si>
  <si>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</si>
  <si>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</si>
  <si>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</si>
  <si>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</si>
  <si>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</si>
  <si>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</si>
  <si>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</si>
  <si>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</si>
  <si>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</si>
  <si>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</si>
  <si>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</si>
  <si>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</si>
  <si>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</si>
  <si>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</si>
  <si>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</si>
  <si>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</si>
  <si>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</si>
  <si>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</si>
  <si>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</si>
  <si>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</si>
  <si>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</si>
  <si>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</si>
  <si>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</si>
  <si>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</si>
  <si>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</si>
  <si>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</si>
  <si>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</si>
  <si>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</si>
  <si>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</si>
  <si>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</si>
  <si>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</si>
  <si>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</si>
  <si>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</si>
  <si>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</si>
  <si>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</si>
  <si>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</si>
  <si>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</si>
  <si>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</si>
  <si>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</si>
  <si>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</si>
  <si>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</si>
  <si>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</si>
  <si>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</si>
  <si>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</si>
  <si>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</si>
  <si>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</si>
  <si>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</si>
  <si>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</si>
  <si>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</si>
  <si>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</si>
  <si>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</si>
  <si>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</si>
  <si>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</si>
  <si>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</si>
  <si>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</si>
  <si>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</si>
  <si>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C-2</t>
  </si>
  <si>
    <t>C-3</t>
  </si>
  <si>
    <t>C-4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</si>
  <si>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</si>
  <si>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</si>
  <si>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</si>
  <si>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</si>
  <si>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</si>
  <si>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</si>
  <si>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</si>
  <si>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</si>
  <si>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</si>
  <si>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</si>
  <si>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</si>
  <si>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</si>
  <si>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</si>
  <si>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</si>
  <si>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</si>
  <si>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</si>
  <si>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</si>
  <si>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</si>
  <si>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</si>
  <si>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</si>
  <si>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3" type="noConversion"/>
  </si>
  <si>
    <t>B-1</t>
    <phoneticPr fontId="23" type="noConversion"/>
  </si>
  <si>
    <t>H-2</t>
    <phoneticPr fontId="23" type="noConversion"/>
  </si>
  <si>
    <t>H-3</t>
    <phoneticPr fontId="23" type="noConversion"/>
  </si>
  <si>
    <t>经济舱（国际）</t>
    <phoneticPr fontId="23" type="noConversion"/>
  </si>
  <si>
    <t>商务舱（国际）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</si>
  <si>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</si>
  <si>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</si>
  <si>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</si>
  <si>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会议需求表及报价表格</t>
    <phoneticPr fontId="23" type="noConversion"/>
  </si>
  <si>
    <t>G-2</t>
  </si>
  <si>
    <t>G-3</t>
  </si>
  <si>
    <t>机票</t>
    <phoneticPr fontId="23" type="noConversion"/>
  </si>
  <si>
    <t>程</t>
    <phoneticPr fontId="2" type="noConversion"/>
  </si>
  <si>
    <t>晚</t>
    <phoneticPr fontId="2" type="noConversion"/>
  </si>
  <si>
    <t>报价有效期：</t>
    <phoneticPr fontId="23" type="noConversion"/>
  </si>
  <si>
    <t xml:space="preserve"> </t>
    <phoneticPr fontId="23" type="noConversion"/>
  </si>
  <si>
    <t xml:space="preserve"> </t>
    <phoneticPr fontId="23" type="noConversion"/>
  </si>
  <si>
    <t>由业务部门建议（如适用）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</si>
  <si>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</si>
  <si>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</si>
  <si>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</si>
  <si>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</si>
  <si>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</si>
  <si>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</si>
  <si>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</si>
  <si>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请注明会议室名称、面积及层高</t>
    <phoneticPr fontId="23" type="noConversion"/>
  </si>
  <si>
    <t>天数/次数</t>
    <phoneticPr fontId="2" type="noConversion"/>
  </si>
  <si>
    <t>屏幕、反看板、计时器、音频设备等</t>
    <phoneticPr fontId="23" type="noConversion"/>
  </si>
  <si>
    <t>未注明情况下选择会场默认设备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</si>
  <si>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</si>
  <si>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</si>
  <si>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2" type="noConversion"/>
  </si>
  <si>
    <t>桌餐</t>
    <phoneticPr fontId="23" type="noConversion"/>
  </si>
  <si>
    <t>X座商务车</t>
    <phoneticPr fontId="23" type="noConversion"/>
  </si>
  <si>
    <t>X座大巴车</t>
    <phoneticPr fontId="23" type="noConversion"/>
  </si>
  <si>
    <t>X商务车</t>
    <phoneticPr fontId="23" type="noConversion"/>
  </si>
  <si>
    <t>包车（注明境内/境外）</t>
    <phoneticPr fontId="23" type="noConversion"/>
  </si>
  <si>
    <t>机场及市内接送机用车（注明境内/境外）</t>
    <phoneticPr fontId="23" type="noConversion"/>
  </si>
  <si>
    <t>外出用餐用车（注明境内/境外）</t>
    <phoneticPr fontId="2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</si>
  <si>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</si>
  <si>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</si>
  <si>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</si>
  <si>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</si>
  <si>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</si>
  <si>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</si>
  <si>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</si>
  <si>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</si>
  <si>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</si>
  <si>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</si>
  <si>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</si>
  <si>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100人左右会议室400平方米左右</t>
    <phoneticPr fontId="23" type="noConversion"/>
  </si>
  <si>
    <t xml:space="preserve">自助 </t>
    <phoneticPr fontId="23" type="noConversion"/>
  </si>
  <si>
    <t>普通大床房（__11_月_15-16__日___晚）</t>
    <phoneticPr fontId="23" type="noConversion"/>
  </si>
  <si>
    <t>普通双床房（_11__月_15-16__日___晚）</t>
    <phoneticPr fontId="23" type="noConversion"/>
  </si>
  <si>
    <t>20座大巴车</t>
    <phoneticPr fontId="23" type="noConversion"/>
  </si>
  <si>
    <t>_武汉-合肥_</t>
    <phoneticPr fontId="23" type="noConversion"/>
  </si>
  <si>
    <t>上海__合肥</t>
    <phoneticPr fontId="23" type="noConversion"/>
  </si>
  <si>
    <t>济南-__武汉</t>
    <phoneticPr fontId="23" type="noConversion"/>
  </si>
  <si>
    <t>工作人员费用</t>
    <phoneticPr fontId="23" type="noConversion"/>
  </si>
  <si>
    <t>__北京-__合肥</t>
    <phoneticPr fontId="23" type="noConversion"/>
  </si>
  <si>
    <t>__广州-__合肥</t>
    <phoneticPr fontId="23" type="noConversion"/>
  </si>
  <si>
    <t>__郑州-__合肥</t>
    <phoneticPr fontId="23" type="noConversion"/>
  </si>
  <si>
    <t>2019.11.15-17</t>
    <phoneticPr fontId="23" type="noConversion"/>
  </si>
  <si>
    <t>康辉集团北京国际会议展览有限公司</t>
    <phoneticPr fontId="23" type="noConversion"/>
  </si>
  <si>
    <t>郭海燕13810995220</t>
    <phoneticPr fontId="23" type="noConversion"/>
  </si>
  <si>
    <t>2019,10.8</t>
    <phoneticPr fontId="23" type="noConversion"/>
  </si>
  <si>
    <t>要求两年内的新车
并注明车的品牌</t>
    <phoneticPr fontId="23" type="noConversion"/>
  </si>
  <si>
    <t>预估金额，以实际发生费用结算</t>
    <phoneticPr fontId="23" type="noConversion"/>
  </si>
  <si>
    <t>补助</t>
    <phoneticPr fontId="23" type="noConversion"/>
  </si>
  <si>
    <t>房费</t>
    <phoneticPr fontId="23" type="noConversion"/>
  </si>
  <si>
    <t>经济舱预估金额，以实际发生费用结算</t>
    <phoneticPr fontId="23" type="noConversion"/>
  </si>
  <si>
    <t>10月15日前800元/人，之后1000元/人</t>
    <phoneticPr fontId="23" type="noConversion"/>
  </si>
  <si>
    <t>4座商务车 合肥机场-合肥酒店接送机</t>
    <phoneticPr fontId="23" type="noConversion"/>
  </si>
  <si>
    <t>8小时100公里内</t>
    <phoneticPr fontId="23" type="noConversion"/>
  </si>
  <si>
    <t>一等座；含服务费报价</t>
    <phoneticPr fontId="23" type="noConversion"/>
  </si>
  <si>
    <t xml:space="preserve">安徽省合肥市融创万达文华酒店 </t>
    <phoneticPr fontId="23" type="noConversion"/>
  </si>
  <si>
    <t>酒店：合肥融创万达嘉华酒店</t>
    <phoneticPr fontId="2" type="noConversion"/>
  </si>
  <si>
    <t>次</t>
    <phoneticPr fontId="23" type="noConversion"/>
  </si>
  <si>
    <t>次</t>
    <phoneticPr fontId="23" type="noConversion"/>
  </si>
  <si>
    <t>中华医学会肝病学分会肝纤维化学组第八次全国肝纤维化、肝硬化学术会议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</si>
</sst>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_ "/>
  </numFmts>
  <fonts count="3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20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vertical="center"/>
    </xf>
    <xf numFmtId="176" fontId="26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177" fontId="25" fillId="7" borderId="0" xfId="2" applyNumberFormat="1" applyFont="1" applyFill="1" applyBorder="1" applyAlignment="1">
      <alignment horizontal="right" vertical="center"/>
    </xf>
    <xf numFmtId="0" fontId="2" fillId="3" borderId="0" xfId="2" applyFont="1" applyFill="1" applyBorder="1" applyAlignment="1">
      <alignment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31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left" vertical="center" wrapText="1"/>
    </xf>
    <xf numFmtId="0" fontId="33" fillId="0" borderId="0" xfId="2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A67" workbookViewId="0">
      <selection activeCell="A80" sqref="A80"/>
    </sheetView>
  </sheetViews>
  <sheetFormatPr defaultRowHeight="20.25" customHeight="1" x14ac:dyDescent="0.15"/>
  <cols>
    <col min="1" max="1" width="8.375" customWidth="1"/>
    <col min="2" max="2" width="29.625" customWidth="1"/>
    <col min="3" max="3" width="26.75" customWidth="1"/>
    <col min="4" max="4" width="9.5" customWidth="1"/>
    <col min="5" max="5" width="16.125" customWidth="1"/>
    <col min="6" max="6" width="8.25" customWidth="1"/>
    <col min="7" max="7" width="13.375" customWidth="1"/>
    <col min="8" max="8" width="15.375" customWidth="1"/>
    <col min="9" max="9" width="23.375" customWidth="1"/>
  </cols>
  <sheetData>
    <row r="1" spans="1:9" ht="35.25" customHeight="1" x14ac:dyDescent="0.15">
      <c r="A1" s="76" t="s">
        <v>125</v>
      </c>
      <c r="B1" s="77"/>
      <c r="C1" s="77"/>
      <c r="D1" s="77"/>
      <c r="E1" s="77"/>
      <c r="F1" s="77"/>
      <c r="G1" s="77"/>
      <c r="H1" s="77"/>
      <c r="I1" s="77"/>
    </row>
    <row r="2" spans="1:9" ht="28.5" customHeight="1" thickBot="1" x14ac:dyDescent="0.2">
      <c r="A2" s="1" t="s">
        <v>0</v>
      </c>
      <c r="B2" s="3" t="s">
        <v>196</v>
      </c>
      <c r="C2" s="7" t="s">
        <v>83</v>
      </c>
      <c r="D2" s="81" t="s">
        <v>192</v>
      </c>
      <c r="E2" s="81"/>
      <c r="F2" s="1" t="s">
        <v>67</v>
      </c>
      <c r="G2" s="2" t="s">
        <v>111</v>
      </c>
      <c r="H2" s="83" t="s">
        <v>180</v>
      </c>
      <c r="I2" s="83"/>
    </row>
    <row r="3" spans="1:9" ht="20.25" customHeight="1" thickBot="1" x14ac:dyDescent="0.2">
      <c r="A3" s="2" t="s">
        <v>66</v>
      </c>
      <c r="B3" s="4" t="s">
        <v>124</v>
      </c>
      <c r="C3" s="2" t="s">
        <v>138</v>
      </c>
      <c r="D3" s="82">
        <v>60</v>
      </c>
      <c r="E3" s="82"/>
      <c r="F3" s="1" t="s">
        <v>139</v>
      </c>
      <c r="G3" s="2" t="s">
        <v>112</v>
      </c>
      <c r="H3" s="84" t="s">
        <v>181</v>
      </c>
      <c r="I3" s="84"/>
    </row>
    <row r="4" spans="1:9" ht="20.25" customHeight="1" thickBot="1" x14ac:dyDescent="0.2">
      <c r="A4" s="2" t="s">
        <v>57</v>
      </c>
      <c r="B4" s="5" t="s">
        <v>179</v>
      </c>
      <c r="C4" s="51" t="s">
        <v>140</v>
      </c>
      <c r="D4" s="82">
        <v>9</v>
      </c>
      <c r="E4" s="82"/>
      <c r="F4" s="1" t="s">
        <v>68</v>
      </c>
      <c r="G4" s="2" t="s">
        <v>131</v>
      </c>
      <c r="H4" s="85" t="s">
        <v>182</v>
      </c>
      <c r="I4" s="84"/>
    </row>
    <row r="5" spans="1:9" ht="7.5" customHeight="1" x14ac:dyDescent="0.15">
      <c r="A5" s="74"/>
      <c r="B5" s="75"/>
      <c r="C5" s="75"/>
      <c r="D5" s="75"/>
      <c r="E5" s="75"/>
      <c r="F5" s="75"/>
      <c r="G5" s="75"/>
      <c r="H5" s="75"/>
      <c r="I5" s="75"/>
    </row>
    <row r="6" spans="1:9" ht="51" customHeight="1" x14ac:dyDescent="0.15">
      <c r="A6" s="12" t="s">
        <v>58</v>
      </c>
      <c r="B6" s="80" t="s">
        <v>65</v>
      </c>
      <c r="C6" s="80"/>
      <c r="D6" s="80"/>
      <c r="E6" s="80"/>
      <c r="F6" s="80"/>
      <c r="G6" s="80"/>
      <c r="H6" s="80"/>
      <c r="I6" s="80"/>
    </row>
    <row r="7" spans="1:9" ht="20.25" customHeight="1" x14ac:dyDescent="0.15">
      <c r="A7" s="78" t="s">
        <v>86</v>
      </c>
      <c r="B7" s="79"/>
      <c r="C7" s="79"/>
      <c r="D7" s="79"/>
      <c r="E7" s="79"/>
      <c r="F7" s="79"/>
      <c r="G7" s="78" t="s">
        <v>87</v>
      </c>
      <c r="H7" s="79"/>
      <c r="I7" s="79"/>
    </row>
    <row r="8" spans="1:9" ht="20.25" customHeight="1" x14ac:dyDescent="0.15">
      <c r="A8" s="13" t="s">
        <v>14</v>
      </c>
      <c r="B8" s="13" t="s">
        <v>2</v>
      </c>
      <c r="C8" s="13" t="s">
        <v>84</v>
      </c>
      <c r="D8" s="13" t="s">
        <v>3</v>
      </c>
      <c r="E8" s="13" t="s">
        <v>143</v>
      </c>
      <c r="F8" s="13" t="s">
        <v>15</v>
      </c>
      <c r="G8" s="13" t="s">
        <v>16</v>
      </c>
      <c r="H8" s="13" t="s">
        <v>85</v>
      </c>
      <c r="I8" s="13" t="s">
        <v>17</v>
      </c>
    </row>
    <row r="9" spans="1:9" ht="20.25" customHeight="1" x14ac:dyDescent="0.15">
      <c r="A9" s="14" t="s">
        <v>69</v>
      </c>
      <c r="B9" s="67" t="s">
        <v>193</v>
      </c>
      <c r="C9" s="67"/>
      <c r="D9" s="67"/>
      <c r="E9" s="67"/>
      <c r="F9" s="67"/>
      <c r="G9" s="67"/>
      <c r="H9" s="67"/>
      <c r="I9" s="15"/>
    </row>
    <row r="10" spans="1:9" ht="20.25" customHeight="1" x14ac:dyDescent="0.15">
      <c r="A10" s="70" t="s">
        <v>88</v>
      </c>
      <c r="B10" s="68" t="s">
        <v>134</v>
      </c>
      <c r="C10" s="16" t="s">
        <v>169</v>
      </c>
      <c r="D10" s="17">
        <v>10</v>
      </c>
      <c r="E10" s="17">
        <v>2</v>
      </c>
      <c r="F10" s="18" t="s">
        <v>18</v>
      </c>
      <c r="G10" s="19">
        <v>430</v>
      </c>
      <c r="H10" s="20">
        <f>D10*E10*G10</f>
        <v>8600</v>
      </c>
      <c r="I10" s="21" t="s">
        <v>19</v>
      </c>
    </row>
    <row r="11" spans="1:9" ht="20.25" customHeight="1" x14ac:dyDescent="0.15">
      <c r="A11" s="70"/>
      <c r="B11" s="68"/>
      <c r="C11" s="16" t="s">
        <v>170</v>
      </c>
      <c r="D11" s="17">
        <v>28</v>
      </c>
      <c r="E11" s="17">
        <v>2</v>
      </c>
      <c r="F11" s="18" t="s">
        <v>18</v>
      </c>
      <c r="G11" s="19">
        <v>430</v>
      </c>
      <c r="H11" s="20">
        <f>D11*E11*G11</f>
        <v>24080</v>
      </c>
      <c r="I11" s="21" t="s">
        <v>20</v>
      </c>
    </row>
    <row r="12" spans="1:9" ht="20.25" customHeight="1" x14ac:dyDescent="0.15">
      <c r="A12" s="70"/>
      <c r="B12" s="68"/>
      <c r="C12" s="16" t="s">
        <v>51</v>
      </c>
      <c r="D12" s="17"/>
      <c r="E12" s="17"/>
      <c r="F12" s="18" t="s">
        <v>18</v>
      </c>
      <c r="G12" s="19"/>
      <c r="H12" s="20">
        <f>D12*E12*G12</f>
        <v>0</v>
      </c>
      <c r="I12" s="21" t="s">
        <v>19</v>
      </c>
    </row>
    <row r="13" spans="1:9" ht="23.25" customHeight="1" x14ac:dyDescent="0.15">
      <c r="A13" s="70" t="s">
        <v>89</v>
      </c>
      <c r="B13" s="22" t="s">
        <v>141</v>
      </c>
      <c r="C13" s="23" t="s">
        <v>167</v>
      </c>
      <c r="D13" s="17"/>
      <c r="E13" s="17"/>
      <c r="F13" s="18" t="s">
        <v>21</v>
      </c>
      <c r="G13" s="24"/>
      <c r="H13" s="20">
        <f t="shared" ref="H13:H18" si="0">D13*E13*G13</f>
        <v>0</v>
      </c>
      <c r="I13" s="24" t="s">
        <v>142</v>
      </c>
    </row>
    <row r="14" spans="1:9" ht="20.25" customHeight="1" x14ac:dyDescent="0.15">
      <c r="A14" s="70"/>
      <c r="B14" s="22" t="s">
        <v>71</v>
      </c>
      <c r="C14" s="16" t="s">
        <v>75</v>
      </c>
      <c r="D14" s="17"/>
      <c r="E14" s="17"/>
      <c r="F14" s="18" t="s">
        <v>72</v>
      </c>
      <c r="G14" s="19"/>
      <c r="H14" s="20">
        <f t="shared" si="0"/>
        <v>0</v>
      </c>
      <c r="I14" s="24" t="s">
        <v>145</v>
      </c>
    </row>
    <row r="15" spans="1:9" ht="20.25" customHeight="1" x14ac:dyDescent="0.15">
      <c r="A15" s="70"/>
      <c r="B15" s="22" t="s">
        <v>73</v>
      </c>
      <c r="C15" s="16" t="s">
        <v>74</v>
      </c>
      <c r="D15" s="17"/>
      <c r="E15" s="17"/>
      <c r="F15" s="18" t="s">
        <v>147</v>
      </c>
      <c r="G15" s="19"/>
      <c r="H15" s="20">
        <f t="shared" si="0"/>
        <v>0</v>
      </c>
      <c r="I15" s="24"/>
    </row>
    <row r="16" spans="1:9" ht="20.25" customHeight="1" x14ac:dyDescent="0.15">
      <c r="A16" s="70"/>
      <c r="B16" s="22" t="s">
        <v>76</v>
      </c>
      <c r="C16" s="16" t="s">
        <v>77</v>
      </c>
      <c r="D16" s="17"/>
      <c r="E16" s="17"/>
      <c r="F16" s="18" t="s">
        <v>78</v>
      </c>
      <c r="G16" s="19"/>
      <c r="H16" s="20">
        <f t="shared" si="0"/>
        <v>0</v>
      </c>
      <c r="I16" s="24" t="s">
        <v>145</v>
      </c>
    </row>
    <row r="17" spans="1:11" ht="20.25" customHeight="1" x14ac:dyDescent="0.15">
      <c r="A17" s="70"/>
      <c r="B17" s="25" t="s">
        <v>113</v>
      </c>
      <c r="C17" s="16" t="s">
        <v>144</v>
      </c>
      <c r="D17" s="17"/>
      <c r="E17" s="17"/>
      <c r="F17" s="18" t="s">
        <v>115</v>
      </c>
      <c r="G17" s="19"/>
      <c r="H17" s="20">
        <f t="shared" si="0"/>
        <v>0</v>
      </c>
      <c r="I17" s="24" t="s">
        <v>145</v>
      </c>
    </row>
    <row r="18" spans="1:11" ht="20.25" customHeight="1" x14ac:dyDescent="0.15">
      <c r="A18" s="70"/>
      <c r="B18" s="22" t="s">
        <v>146</v>
      </c>
      <c r="C18" s="16"/>
      <c r="D18" s="17"/>
      <c r="E18" s="17"/>
      <c r="F18" s="18" t="s">
        <v>79</v>
      </c>
      <c r="G18" s="19"/>
      <c r="H18" s="20">
        <f t="shared" si="0"/>
        <v>0</v>
      </c>
      <c r="I18" s="24"/>
    </row>
    <row r="19" spans="1:11" ht="20.25" customHeight="1" x14ac:dyDescent="0.15">
      <c r="A19" s="67" t="s">
        <v>164</v>
      </c>
      <c r="B19" s="69"/>
      <c r="C19" s="69"/>
      <c r="D19" s="69"/>
      <c r="E19" s="69"/>
      <c r="F19" s="69"/>
      <c r="G19" s="69"/>
      <c r="H19" s="53">
        <f>SUM(H10:H18)</f>
        <v>32680</v>
      </c>
      <c r="I19" s="21"/>
    </row>
    <row r="20" spans="1:11" ht="20.25" customHeight="1" x14ac:dyDescent="0.15">
      <c r="A20" s="26" t="s">
        <v>14</v>
      </c>
      <c r="B20" s="26" t="s">
        <v>2</v>
      </c>
      <c r="C20" s="26" t="s">
        <v>84</v>
      </c>
      <c r="D20" s="27" t="s">
        <v>23</v>
      </c>
      <c r="E20" s="27" t="s">
        <v>45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15">
      <c r="A21" s="58" t="s">
        <v>70</v>
      </c>
      <c r="B21" s="67" t="s">
        <v>25</v>
      </c>
      <c r="C21" s="67"/>
      <c r="D21" s="67"/>
      <c r="E21" s="67"/>
      <c r="F21" s="67"/>
      <c r="G21" s="67"/>
      <c r="H21" s="67"/>
      <c r="I21" s="55"/>
      <c r="J21" s="57"/>
      <c r="K21" s="57"/>
    </row>
    <row r="22" spans="1:11" s="9" customFormat="1" ht="18.75" customHeight="1" x14ac:dyDescent="0.15">
      <c r="A22" s="59" t="s">
        <v>117</v>
      </c>
      <c r="B22" s="52" t="s">
        <v>135</v>
      </c>
      <c r="C22" s="28" t="s">
        <v>168</v>
      </c>
      <c r="D22" s="31"/>
      <c r="E22" s="31"/>
      <c r="F22" s="60" t="s">
        <v>148</v>
      </c>
      <c r="G22" s="29"/>
      <c r="H22" s="20">
        <f>D22*E22*G22</f>
        <v>0</v>
      </c>
      <c r="I22" s="55"/>
      <c r="J22" s="57"/>
      <c r="K22" s="57"/>
    </row>
    <row r="23" spans="1:11" ht="18.75" customHeight="1" x14ac:dyDescent="0.15">
      <c r="A23" s="59" t="s">
        <v>116</v>
      </c>
      <c r="B23" s="25" t="s">
        <v>136</v>
      </c>
      <c r="C23" s="28" t="s">
        <v>168</v>
      </c>
      <c r="D23" s="31"/>
      <c r="E23" s="31"/>
      <c r="F23" s="60" t="s">
        <v>148</v>
      </c>
      <c r="G23" s="33"/>
      <c r="H23" s="20">
        <f>D23*E23*G23</f>
        <v>0</v>
      </c>
      <c r="I23" s="56"/>
      <c r="J23" s="56"/>
      <c r="K23" s="57" t="s">
        <v>132</v>
      </c>
    </row>
    <row r="24" spans="1:11" ht="18.75" customHeight="1" x14ac:dyDescent="0.15">
      <c r="A24" s="30" t="s">
        <v>90</v>
      </c>
      <c r="B24" s="34" t="s">
        <v>36</v>
      </c>
      <c r="C24" s="28" t="s">
        <v>149</v>
      </c>
      <c r="D24" s="31"/>
      <c r="E24" s="31"/>
      <c r="F24" s="60" t="s">
        <v>148</v>
      </c>
      <c r="G24" s="35"/>
      <c r="H24" s="20">
        <f t="shared" ref="H24:H25" si="1">D24*E24*G24</f>
        <v>0</v>
      </c>
      <c r="I24" s="15"/>
      <c r="J24" s="57"/>
      <c r="K24" s="57"/>
    </row>
    <row r="25" spans="1:11" ht="18.75" customHeight="1" x14ac:dyDescent="0.15">
      <c r="A25" s="30" t="s">
        <v>91</v>
      </c>
      <c r="B25" s="34" t="s">
        <v>37</v>
      </c>
      <c r="C25" s="28" t="s">
        <v>149</v>
      </c>
      <c r="D25" s="31"/>
      <c r="E25" s="31"/>
      <c r="F25" s="60" t="s">
        <v>148</v>
      </c>
      <c r="G25" s="33"/>
      <c r="H25" s="20">
        <f t="shared" si="1"/>
        <v>0</v>
      </c>
      <c r="I25" s="15"/>
    </row>
    <row r="26" spans="1:11" ht="20.25" customHeight="1" x14ac:dyDescent="0.15">
      <c r="A26" s="67" t="s">
        <v>163</v>
      </c>
      <c r="B26" s="69"/>
      <c r="C26" s="69"/>
      <c r="D26" s="69"/>
      <c r="E26" s="69"/>
      <c r="F26" s="69"/>
      <c r="G26" s="69"/>
      <c r="H26" s="53">
        <f>SUM(H22:H25)</f>
        <v>0</v>
      </c>
      <c r="I26" s="15"/>
    </row>
    <row r="27" spans="1:11" ht="20.25" customHeight="1" x14ac:dyDescent="0.15">
      <c r="A27" s="26" t="s">
        <v>1</v>
      </c>
      <c r="B27" s="26" t="s">
        <v>2</v>
      </c>
      <c r="C27" s="26" t="s">
        <v>84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 t="s">
        <v>8</v>
      </c>
    </row>
    <row r="28" spans="1:11" ht="20.25" customHeight="1" x14ac:dyDescent="0.15">
      <c r="A28" s="14" t="s">
        <v>42</v>
      </c>
      <c r="B28" s="67" t="s">
        <v>9</v>
      </c>
      <c r="C28" s="67"/>
      <c r="D28" s="67"/>
      <c r="E28" s="67"/>
      <c r="F28" s="67"/>
      <c r="G28" s="67"/>
      <c r="H28" s="67"/>
      <c r="I28" s="15"/>
    </row>
    <row r="29" spans="1:11" s="9" customFormat="1" ht="20.25" customHeight="1" x14ac:dyDescent="0.15">
      <c r="A29" s="70" t="s">
        <v>92</v>
      </c>
      <c r="B29" s="72" t="s">
        <v>154</v>
      </c>
      <c r="C29" s="28" t="s">
        <v>189</v>
      </c>
      <c r="D29" s="61">
        <v>45</v>
      </c>
      <c r="E29" s="61">
        <v>4</v>
      </c>
      <c r="F29" s="60" t="s">
        <v>10</v>
      </c>
      <c r="G29" s="35">
        <v>380</v>
      </c>
      <c r="H29" s="20">
        <f>D29*E29*G29</f>
        <v>68400</v>
      </c>
      <c r="I29" s="64" t="s">
        <v>183</v>
      </c>
      <c r="J29" s="11"/>
      <c r="K29" s="8" t="s">
        <v>132</v>
      </c>
    </row>
    <row r="30" spans="1:11" ht="20.25" customHeight="1" x14ac:dyDescent="0.15">
      <c r="A30" s="70"/>
      <c r="B30" s="72"/>
      <c r="C30" s="28" t="s">
        <v>151</v>
      </c>
      <c r="D30" s="61"/>
      <c r="E30" s="61"/>
      <c r="F30" s="60" t="s">
        <v>10</v>
      </c>
      <c r="G30" s="35"/>
      <c r="H30" s="20">
        <f>D30*E30*G30</f>
        <v>0</v>
      </c>
      <c r="I30" s="64"/>
      <c r="J30" s="10"/>
    </row>
    <row r="31" spans="1:11" ht="20.25" customHeight="1" x14ac:dyDescent="0.15">
      <c r="A31" s="70" t="s">
        <v>93</v>
      </c>
      <c r="B31" s="71" t="s">
        <v>155</v>
      </c>
      <c r="C31" s="28" t="s">
        <v>150</v>
      </c>
      <c r="D31" s="36"/>
      <c r="E31" s="36"/>
      <c r="F31" s="32" t="s">
        <v>10</v>
      </c>
      <c r="G31" s="35"/>
      <c r="H31" s="20">
        <f t="shared" ref="H31:H32" si="2">D31*E31*G31</f>
        <v>0</v>
      </c>
      <c r="I31" s="64"/>
    </row>
    <row r="32" spans="1:11" ht="20.25" customHeight="1" x14ac:dyDescent="0.15">
      <c r="A32" s="70"/>
      <c r="B32" s="71"/>
      <c r="C32" s="28" t="s">
        <v>151</v>
      </c>
      <c r="D32" s="36"/>
      <c r="E32" s="36"/>
      <c r="F32" s="32" t="s">
        <v>10</v>
      </c>
      <c r="G32" s="35"/>
      <c r="H32" s="20">
        <f t="shared" si="2"/>
        <v>0</v>
      </c>
      <c r="I32" s="64"/>
    </row>
    <row r="33" spans="1:9" ht="20.25" customHeight="1" x14ac:dyDescent="0.15">
      <c r="A33" s="70" t="s">
        <v>94</v>
      </c>
      <c r="B33" s="71" t="s">
        <v>153</v>
      </c>
      <c r="C33" s="28" t="s">
        <v>152</v>
      </c>
      <c r="D33" s="36"/>
      <c r="E33" s="36"/>
      <c r="F33" s="32" t="s">
        <v>11</v>
      </c>
      <c r="G33" s="35"/>
      <c r="H33" s="20">
        <f>D33*E33*G33</f>
        <v>0</v>
      </c>
      <c r="I33" s="64"/>
    </row>
    <row r="34" spans="1:9" ht="20.25" customHeight="1" x14ac:dyDescent="0.15">
      <c r="A34" s="70"/>
      <c r="B34" s="71"/>
      <c r="C34" s="28" t="s">
        <v>171</v>
      </c>
      <c r="D34" s="36">
        <v>1</v>
      </c>
      <c r="E34" s="36">
        <v>2</v>
      </c>
      <c r="F34" s="32" t="s">
        <v>11</v>
      </c>
      <c r="G34" s="35">
        <v>1300</v>
      </c>
      <c r="H34" s="20">
        <f>D34*E34*G34</f>
        <v>2600</v>
      </c>
      <c r="I34" s="63" t="s">
        <v>190</v>
      </c>
    </row>
    <row r="35" spans="1:9" ht="20.25" customHeight="1" x14ac:dyDescent="0.15">
      <c r="A35" s="70" t="s">
        <v>95</v>
      </c>
      <c r="B35" s="71" t="s">
        <v>12</v>
      </c>
      <c r="C35" s="28" t="s">
        <v>172</v>
      </c>
      <c r="D35" s="36">
        <v>6</v>
      </c>
      <c r="E35" s="36">
        <v>2</v>
      </c>
      <c r="F35" s="32" t="s">
        <v>13</v>
      </c>
      <c r="G35" s="35">
        <v>234</v>
      </c>
      <c r="H35" s="20">
        <f>D35*E35*G35</f>
        <v>2808</v>
      </c>
      <c r="I35" s="65" t="s">
        <v>191</v>
      </c>
    </row>
    <row r="36" spans="1:9" ht="20.25" customHeight="1" x14ac:dyDescent="0.15">
      <c r="A36" s="70"/>
      <c r="B36" s="71"/>
      <c r="C36" s="28" t="s">
        <v>173</v>
      </c>
      <c r="D36" s="36">
        <v>7</v>
      </c>
      <c r="E36" s="36">
        <v>2</v>
      </c>
      <c r="F36" s="32" t="s">
        <v>13</v>
      </c>
      <c r="G36" s="35">
        <v>355.5</v>
      </c>
      <c r="H36" s="20">
        <f>D36*E36*G36</f>
        <v>4977</v>
      </c>
      <c r="I36" s="65"/>
    </row>
    <row r="37" spans="1:9" ht="20.25" customHeight="1" x14ac:dyDescent="0.15">
      <c r="A37" s="70"/>
      <c r="B37" s="71"/>
      <c r="C37" s="28" t="s">
        <v>174</v>
      </c>
      <c r="D37" s="36">
        <v>6</v>
      </c>
      <c r="E37" s="36">
        <v>2</v>
      </c>
      <c r="F37" s="32" t="s">
        <v>13</v>
      </c>
      <c r="G37" s="35">
        <v>472</v>
      </c>
      <c r="H37" s="20">
        <f>D37*E37*G37</f>
        <v>5664</v>
      </c>
      <c r="I37" s="65"/>
    </row>
    <row r="38" spans="1:9" ht="20.25" customHeight="1" x14ac:dyDescent="0.15">
      <c r="A38" s="67" t="s">
        <v>165</v>
      </c>
      <c r="B38" s="69"/>
      <c r="C38" s="69"/>
      <c r="D38" s="69"/>
      <c r="E38" s="69"/>
      <c r="F38" s="69"/>
      <c r="G38" s="69"/>
      <c r="H38" s="53">
        <f>SUM(H29:H37)</f>
        <v>84449</v>
      </c>
      <c r="I38" s="15"/>
    </row>
    <row r="39" spans="1:9" ht="20.25" customHeight="1" x14ac:dyDescent="0.15">
      <c r="A39" s="26" t="s">
        <v>14</v>
      </c>
      <c r="B39" s="26" t="s">
        <v>2</v>
      </c>
      <c r="C39" s="26" t="s">
        <v>84</v>
      </c>
      <c r="D39" s="88" t="s">
        <v>3</v>
      </c>
      <c r="E39" s="88"/>
      <c r="F39" s="26" t="s">
        <v>5</v>
      </c>
      <c r="G39" s="26" t="s">
        <v>6</v>
      </c>
      <c r="H39" s="26" t="s">
        <v>7</v>
      </c>
      <c r="I39" s="26" t="s">
        <v>8</v>
      </c>
    </row>
    <row r="40" spans="1:9" ht="20.25" customHeight="1" x14ac:dyDescent="0.15">
      <c r="A40" s="14" t="s">
        <v>43</v>
      </c>
      <c r="B40" s="67" t="s">
        <v>27</v>
      </c>
      <c r="C40" s="67"/>
      <c r="D40" s="67"/>
      <c r="E40" s="67"/>
      <c r="F40" s="67"/>
      <c r="G40" s="67"/>
      <c r="H40" s="67"/>
      <c r="I40" s="15"/>
    </row>
    <row r="41" spans="1:9" ht="20.25" customHeight="1" x14ac:dyDescent="0.15">
      <c r="A41" s="30" t="s">
        <v>96</v>
      </c>
      <c r="B41" s="28" t="s">
        <v>28</v>
      </c>
      <c r="C41" s="28" t="s">
        <v>156</v>
      </c>
      <c r="D41" s="73"/>
      <c r="E41" s="73"/>
      <c r="F41" s="32" t="s">
        <v>24</v>
      </c>
      <c r="G41" s="37"/>
      <c r="H41" s="20">
        <f>D41*G41</f>
        <v>0</v>
      </c>
      <c r="I41" s="66" t="s">
        <v>157</v>
      </c>
    </row>
    <row r="42" spans="1:9" ht="20.25" customHeight="1" x14ac:dyDescent="0.15">
      <c r="A42" s="30" t="s">
        <v>97</v>
      </c>
      <c r="B42" s="28" t="s">
        <v>46</v>
      </c>
      <c r="C42" s="28" t="s">
        <v>188</v>
      </c>
      <c r="D42" s="73">
        <v>60</v>
      </c>
      <c r="E42" s="73"/>
      <c r="F42" s="32" t="s">
        <v>38</v>
      </c>
      <c r="G42" s="35">
        <v>800</v>
      </c>
      <c r="H42" s="20">
        <f>D42*G42</f>
        <v>48000</v>
      </c>
      <c r="I42" s="66"/>
    </row>
    <row r="43" spans="1:9" ht="20.25" customHeight="1" x14ac:dyDescent="0.15">
      <c r="A43" s="30" t="s">
        <v>98</v>
      </c>
      <c r="B43" s="28" t="s">
        <v>39</v>
      </c>
      <c r="C43" s="28"/>
      <c r="D43" s="73"/>
      <c r="E43" s="73"/>
      <c r="F43" s="32" t="s">
        <v>44</v>
      </c>
      <c r="G43" s="37"/>
      <c r="H43" s="20">
        <f t="shared" ref="H43:H50" si="3">D43*G43</f>
        <v>0</v>
      </c>
      <c r="I43" s="66"/>
    </row>
    <row r="44" spans="1:9" ht="20.25" customHeight="1" x14ac:dyDescent="0.15">
      <c r="A44" s="30" t="s">
        <v>99</v>
      </c>
      <c r="B44" s="28" t="s">
        <v>40</v>
      </c>
      <c r="C44" s="28"/>
      <c r="D44" s="73"/>
      <c r="E44" s="73"/>
      <c r="F44" s="32" t="s">
        <v>45</v>
      </c>
      <c r="G44" s="37"/>
      <c r="H44" s="20">
        <f t="shared" si="3"/>
        <v>0</v>
      </c>
      <c r="I44" s="66"/>
    </row>
    <row r="45" spans="1:9" ht="20.25" customHeight="1" x14ac:dyDescent="0.15">
      <c r="A45" s="30" t="s">
        <v>100</v>
      </c>
      <c r="B45" s="28" t="s">
        <v>53</v>
      </c>
      <c r="C45" s="28"/>
      <c r="D45" s="73"/>
      <c r="E45" s="73"/>
      <c r="F45" s="32" t="s">
        <v>56</v>
      </c>
      <c r="G45" s="37"/>
      <c r="H45" s="20">
        <f t="shared" si="3"/>
        <v>0</v>
      </c>
      <c r="I45" s="66"/>
    </row>
    <row r="46" spans="1:9" ht="20.25" customHeight="1" x14ac:dyDescent="0.15">
      <c r="A46" s="30" t="s">
        <v>101</v>
      </c>
      <c r="B46" s="28" t="s">
        <v>52</v>
      </c>
      <c r="C46" s="28"/>
      <c r="D46" s="73"/>
      <c r="E46" s="73"/>
      <c r="F46" s="32" t="s">
        <v>44</v>
      </c>
      <c r="G46" s="37"/>
      <c r="H46" s="20">
        <f t="shared" si="3"/>
        <v>0</v>
      </c>
      <c r="I46" s="66"/>
    </row>
    <row r="47" spans="1:9" ht="20.25" customHeight="1" x14ac:dyDescent="0.15">
      <c r="A47" s="30" t="s">
        <v>102</v>
      </c>
      <c r="B47" s="28" t="s">
        <v>59</v>
      </c>
      <c r="C47" s="28"/>
      <c r="D47" s="38"/>
      <c r="E47" s="38"/>
      <c r="F47" s="32" t="s">
        <v>55</v>
      </c>
      <c r="G47" s="37"/>
      <c r="H47" s="20">
        <f t="shared" si="3"/>
        <v>0</v>
      </c>
      <c r="I47" s="66"/>
    </row>
    <row r="48" spans="1:9" ht="20.25" customHeight="1" x14ac:dyDescent="0.15">
      <c r="A48" s="30" t="s">
        <v>103</v>
      </c>
      <c r="B48" s="28" t="s">
        <v>60</v>
      </c>
      <c r="C48" s="28"/>
      <c r="D48" s="73"/>
      <c r="E48" s="73"/>
      <c r="F48" s="32" t="s">
        <v>55</v>
      </c>
      <c r="G48" s="37"/>
      <c r="H48" s="20">
        <f t="shared" si="3"/>
        <v>0</v>
      </c>
      <c r="I48" s="66"/>
    </row>
    <row r="49" spans="1:9" ht="20.25" customHeight="1" x14ac:dyDescent="0.15">
      <c r="A49" s="30" t="s">
        <v>104</v>
      </c>
      <c r="B49" s="28" t="s">
        <v>54</v>
      </c>
      <c r="C49" s="28"/>
      <c r="D49" s="73"/>
      <c r="E49" s="73"/>
      <c r="F49" s="32" t="s">
        <v>44</v>
      </c>
      <c r="G49" s="37"/>
      <c r="H49" s="20">
        <f t="shared" si="3"/>
        <v>0</v>
      </c>
      <c r="I49" s="66"/>
    </row>
    <row r="50" spans="1:9" ht="20.25" customHeight="1" x14ac:dyDescent="0.15">
      <c r="A50" s="30" t="s">
        <v>105</v>
      </c>
      <c r="B50" s="28" t="s">
        <v>114</v>
      </c>
      <c r="C50" s="28" t="s">
        <v>133</v>
      </c>
      <c r="D50" s="73"/>
      <c r="E50" s="73"/>
      <c r="F50" s="32"/>
      <c r="G50" s="37"/>
      <c r="H50" s="20">
        <f t="shared" si="3"/>
        <v>0</v>
      </c>
      <c r="I50" s="66"/>
    </row>
    <row r="51" spans="1:9" ht="20.25" customHeight="1" x14ac:dyDescent="0.15">
      <c r="A51" s="67" t="s">
        <v>166</v>
      </c>
      <c r="B51" s="69"/>
      <c r="C51" s="69"/>
      <c r="D51" s="69"/>
      <c r="E51" s="69"/>
      <c r="F51" s="69"/>
      <c r="G51" s="69"/>
      <c r="H51" s="53">
        <f>SUM(H41:H50)</f>
        <v>48000</v>
      </c>
      <c r="I51" s="15"/>
    </row>
    <row r="52" spans="1:9" ht="20.25" customHeight="1" x14ac:dyDescent="0.15">
      <c r="A52" s="26" t="s">
        <v>14</v>
      </c>
      <c r="B52" s="26" t="s">
        <v>2</v>
      </c>
      <c r="C52" s="26" t="s">
        <v>84</v>
      </c>
      <c r="D52" s="27" t="s">
        <v>49</v>
      </c>
      <c r="E52" s="27" t="s">
        <v>159</v>
      </c>
      <c r="F52" s="26" t="s">
        <v>5</v>
      </c>
      <c r="G52" s="26" t="s">
        <v>6</v>
      </c>
      <c r="H52" s="26" t="s">
        <v>7</v>
      </c>
      <c r="I52" s="26" t="s">
        <v>8</v>
      </c>
    </row>
    <row r="53" spans="1:9" ht="20.25" customHeight="1" x14ac:dyDescent="0.15">
      <c r="A53" s="14" t="s">
        <v>26</v>
      </c>
      <c r="B53" s="94" t="s">
        <v>175</v>
      </c>
      <c r="C53" s="94"/>
      <c r="D53" s="94"/>
      <c r="E53" s="94"/>
      <c r="F53" s="94"/>
      <c r="G53" s="94"/>
      <c r="H53" s="94"/>
      <c r="I53" s="94"/>
    </row>
    <row r="54" spans="1:9" ht="20.25" customHeight="1" x14ac:dyDescent="0.15">
      <c r="A54" s="30" t="s">
        <v>106</v>
      </c>
      <c r="B54" s="39" t="s">
        <v>47</v>
      </c>
      <c r="C54" s="36"/>
      <c r="D54" s="36">
        <v>2</v>
      </c>
      <c r="E54" s="36">
        <v>1</v>
      </c>
      <c r="F54" s="32" t="s">
        <v>148</v>
      </c>
      <c r="G54" s="35">
        <v>500</v>
      </c>
      <c r="H54" s="20">
        <f>D54*E54*G54</f>
        <v>1000</v>
      </c>
      <c r="I54" s="15"/>
    </row>
    <row r="55" spans="1:9" ht="20.25" customHeight="1" x14ac:dyDescent="0.15">
      <c r="A55" s="30" t="s">
        <v>107</v>
      </c>
      <c r="B55" s="39" t="s">
        <v>48</v>
      </c>
      <c r="C55" s="36"/>
      <c r="D55" s="36">
        <v>2</v>
      </c>
      <c r="E55" s="36">
        <v>2</v>
      </c>
      <c r="F55" s="32" t="s">
        <v>22</v>
      </c>
      <c r="G55" s="35">
        <v>500</v>
      </c>
      <c r="H55" s="20">
        <f>D55*E55*G55</f>
        <v>2000</v>
      </c>
      <c r="I55" s="15"/>
    </row>
    <row r="56" spans="1:9" ht="20.25" customHeight="1" x14ac:dyDescent="0.15">
      <c r="A56" s="69" t="s">
        <v>80</v>
      </c>
      <c r="B56" s="69"/>
      <c r="C56" s="69"/>
      <c r="D56" s="69"/>
      <c r="E56" s="69"/>
      <c r="F56" s="69"/>
      <c r="G56" s="69"/>
      <c r="H56" s="53">
        <f>SUM(H54:H55)</f>
        <v>3000</v>
      </c>
      <c r="I56" s="15"/>
    </row>
    <row r="57" spans="1:9" ht="20.25" customHeight="1" x14ac:dyDescent="0.15">
      <c r="A57" s="6" t="s">
        <v>81</v>
      </c>
      <c r="B57" s="6"/>
      <c r="C57" s="6"/>
      <c r="D57" s="6"/>
      <c r="E57" s="6"/>
      <c r="F57" s="6"/>
      <c r="G57" s="6"/>
      <c r="H57" s="40">
        <f>SUM(H19,H26,H38,H51,H56)</f>
        <v>168129</v>
      </c>
      <c r="I57" s="41"/>
    </row>
    <row r="58" spans="1:9" ht="20.25" customHeight="1" x14ac:dyDescent="0.15">
      <c r="A58" s="26" t="s">
        <v>14</v>
      </c>
      <c r="B58" s="26" t="s">
        <v>2</v>
      </c>
      <c r="C58" s="26" t="s">
        <v>84</v>
      </c>
      <c r="D58" s="88" t="s">
        <v>137</v>
      </c>
      <c r="E58" s="88"/>
      <c r="F58" s="26" t="s">
        <v>5</v>
      </c>
      <c r="G58" s="26" t="s">
        <v>6</v>
      </c>
      <c r="H58" s="26" t="s">
        <v>7</v>
      </c>
      <c r="I58" s="26" t="s">
        <v>8</v>
      </c>
    </row>
    <row r="59" spans="1:9" ht="20.25" customHeight="1" x14ac:dyDescent="0.15">
      <c r="A59" s="14" t="s">
        <v>29</v>
      </c>
      <c r="B59" s="67" t="s">
        <v>61</v>
      </c>
      <c r="C59" s="67"/>
      <c r="D59" s="67"/>
      <c r="E59" s="67"/>
      <c r="F59" s="67"/>
      <c r="G59" s="67"/>
      <c r="H59" s="67"/>
      <c r="I59" s="67"/>
    </row>
    <row r="60" spans="1:9" ht="20.25" customHeight="1" x14ac:dyDescent="0.15">
      <c r="A60" s="30" t="s">
        <v>108</v>
      </c>
      <c r="B60" s="15" t="s">
        <v>30</v>
      </c>
      <c r="C60" s="55"/>
      <c r="D60" s="89">
        <f>H57</f>
        <v>168129</v>
      </c>
      <c r="E60" s="90"/>
      <c r="F60" s="60" t="s">
        <v>194</v>
      </c>
      <c r="G60" s="42">
        <v>0.1</v>
      </c>
      <c r="H60" s="20">
        <f>D60*G60</f>
        <v>16812.900000000001</v>
      </c>
      <c r="I60" s="15"/>
    </row>
    <row r="61" spans="1:9" ht="20.25" customHeight="1" x14ac:dyDescent="0.15">
      <c r="A61" s="91" t="s">
        <v>161</v>
      </c>
      <c r="B61" s="92"/>
      <c r="C61" s="92"/>
      <c r="D61" s="92"/>
      <c r="E61" s="92"/>
      <c r="F61" s="92"/>
      <c r="G61" s="92"/>
      <c r="H61" s="40">
        <f>SUM(H60:H60)</f>
        <v>16812.900000000001</v>
      </c>
      <c r="I61" s="41"/>
    </row>
    <row r="62" spans="1:9" ht="20.25" customHeight="1" x14ac:dyDescent="0.15">
      <c r="A62" s="26" t="s">
        <v>14</v>
      </c>
      <c r="B62" s="26" t="s">
        <v>2</v>
      </c>
      <c r="C62" s="26" t="s">
        <v>84</v>
      </c>
      <c r="D62" s="27" t="s">
        <v>23</v>
      </c>
      <c r="E62" s="27" t="s">
        <v>31</v>
      </c>
      <c r="F62" s="26" t="s">
        <v>5</v>
      </c>
      <c r="G62" s="26" t="s">
        <v>6</v>
      </c>
      <c r="H62" s="26" t="s">
        <v>7</v>
      </c>
      <c r="I62" s="26" t="s">
        <v>8</v>
      </c>
    </row>
    <row r="63" spans="1:9" ht="20.25" customHeight="1" x14ac:dyDescent="0.15">
      <c r="A63" s="14" t="s">
        <v>32</v>
      </c>
      <c r="B63" s="67" t="s">
        <v>33</v>
      </c>
      <c r="C63" s="67"/>
      <c r="D63" s="67"/>
      <c r="E63" s="67"/>
      <c r="F63" s="67"/>
      <c r="G63" s="67"/>
      <c r="H63" s="67"/>
      <c r="I63" s="67"/>
    </row>
    <row r="64" spans="1:9" ht="18" customHeight="1" x14ac:dyDescent="0.15">
      <c r="A64" s="30" t="s">
        <v>109</v>
      </c>
      <c r="B64" s="71" t="s">
        <v>34</v>
      </c>
      <c r="C64" s="15" t="s">
        <v>128</v>
      </c>
      <c r="D64" s="36">
        <v>1</v>
      </c>
      <c r="E64" s="36">
        <v>2</v>
      </c>
      <c r="F64" s="32" t="s">
        <v>129</v>
      </c>
      <c r="G64" s="42">
        <v>1200</v>
      </c>
      <c r="H64" s="20">
        <f>D64*E64*G64</f>
        <v>2400</v>
      </c>
      <c r="I64" s="43" t="s">
        <v>184</v>
      </c>
    </row>
    <row r="65" spans="1:9" ht="18" customHeight="1" x14ac:dyDescent="0.15">
      <c r="A65" s="30" t="s">
        <v>126</v>
      </c>
      <c r="B65" s="71"/>
      <c r="C65" s="15" t="s">
        <v>186</v>
      </c>
      <c r="D65" s="36">
        <v>1</v>
      </c>
      <c r="E65" s="36">
        <v>3</v>
      </c>
      <c r="F65" s="32" t="s">
        <v>130</v>
      </c>
      <c r="G65" s="42">
        <v>430</v>
      </c>
      <c r="H65" s="20">
        <f>D65*E65*G65</f>
        <v>1290</v>
      </c>
      <c r="I65" s="44"/>
    </row>
    <row r="66" spans="1:9" ht="18" customHeight="1" x14ac:dyDescent="0.15">
      <c r="A66" s="30" t="s">
        <v>127</v>
      </c>
      <c r="B66" s="71"/>
      <c r="C66" s="15" t="s">
        <v>185</v>
      </c>
      <c r="D66" s="36">
        <v>1</v>
      </c>
      <c r="E66" s="36">
        <v>4</v>
      </c>
      <c r="F66" s="32" t="s">
        <v>22</v>
      </c>
      <c r="G66" s="42">
        <v>600</v>
      </c>
      <c r="H66" s="20">
        <f>D66*E66*G66</f>
        <v>2400</v>
      </c>
      <c r="I66" s="45"/>
    </row>
    <row r="67" spans="1:9" ht="20.25" customHeight="1" x14ac:dyDescent="0.15">
      <c r="A67" s="91" t="s">
        <v>160</v>
      </c>
      <c r="B67" s="92"/>
      <c r="C67" s="92"/>
      <c r="D67" s="92"/>
      <c r="E67" s="92"/>
      <c r="F67" s="92"/>
      <c r="G67" s="92"/>
      <c r="H67" s="40">
        <f>SUM(H64:H66)</f>
        <v>6090</v>
      </c>
      <c r="I67" s="41"/>
    </row>
    <row r="68" spans="1:9" ht="20.25" customHeight="1" x14ac:dyDescent="0.15">
      <c r="A68" s="26" t="s">
        <v>14</v>
      </c>
      <c r="B68" s="26" t="s">
        <v>2</v>
      </c>
      <c r="C68" s="26" t="s">
        <v>84</v>
      </c>
      <c r="D68" s="54" t="s">
        <v>23</v>
      </c>
      <c r="E68" s="54" t="s">
        <v>158</v>
      </c>
      <c r="F68" s="26" t="s">
        <v>5</v>
      </c>
      <c r="G68" s="26" t="s">
        <v>6</v>
      </c>
      <c r="H68" s="26" t="s">
        <v>7</v>
      </c>
      <c r="I68" s="26" t="s">
        <v>8</v>
      </c>
    </row>
    <row r="69" spans="1:9" ht="20.25" customHeight="1" x14ac:dyDescent="0.15">
      <c r="A69" s="14" t="s">
        <v>50</v>
      </c>
      <c r="B69" s="67" t="s">
        <v>41</v>
      </c>
      <c r="C69" s="67"/>
      <c r="D69" s="67"/>
      <c r="E69" s="67"/>
      <c r="F69" s="67"/>
      <c r="G69" s="67"/>
      <c r="H69" s="67"/>
      <c r="I69" s="67"/>
    </row>
    <row r="70" spans="1:9" ht="21.75" customHeight="1" x14ac:dyDescent="0.15">
      <c r="A70" s="30" t="s">
        <v>123</v>
      </c>
      <c r="B70" s="34" t="s">
        <v>122</v>
      </c>
      <c r="C70" s="46" t="s">
        <v>176</v>
      </c>
      <c r="D70" s="36">
        <v>15</v>
      </c>
      <c r="E70" s="36">
        <v>2</v>
      </c>
      <c r="F70" s="32" t="s">
        <v>64</v>
      </c>
      <c r="G70" s="42">
        <v>1200</v>
      </c>
      <c r="H70" s="20">
        <f>D70*E70*G70</f>
        <v>36000</v>
      </c>
      <c r="I70" s="93" t="s">
        <v>187</v>
      </c>
    </row>
    <row r="71" spans="1:9" ht="21.75" customHeight="1" x14ac:dyDescent="0.15">
      <c r="A71" s="30" t="s">
        <v>118</v>
      </c>
      <c r="B71" s="34" t="s">
        <v>120</v>
      </c>
      <c r="C71" s="50" t="s">
        <v>177</v>
      </c>
      <c r="D71" s="36">
        <v>3</v>
      </c>
      <c r="E71" s="36">
        <v>2</v>
      </c>
      <c r="F71" s="32" t="s">
        <v>64</v>
      </c>
      <c r="G71" s="42">
        <v>1000</v>
      </c>
      <c r="H71" s="20">
        <f>D71*E71*G71</f>
        <v>6000</v>
      </c>
      <c r="I71" s="93"/>
    </row>
    <row r="72" spans="1:9" ht="21.75" customHeight="1" x14ac:dyDescent="0.15">
      <c r="A72" s="30" t="s">
        <v>119</v>
      </c>
      <c r="B72" s="47" t="s">
        <v>121</v>
      </c>
      <c r="C72" s="50" t="s">
        <v>178</v>
      </c>
      <c r="D72" s="36">
        <v>2</v>
      </c>
      <c r="E72" s="36">
        <v>2</v>
      </c>
      <c r="F72" s="32" t="s">
        <v>64</v>
      </c>
      <c r="G72" s="42">
        <v>800</v>
      </c>
      <c r="H72" s="20">
        <f>D72*E72*G72</f>
        <v>3200</v>
      </c>
      <c r="I72" s="93"/>
    </row>
    <row r="73" spans="1:9" ht="20.25" customHeight="1" x14ac:dyDescent="0.15">
      <c r="A73" s="91" t="s">
        <v>162</v>
      </c>
      <c r="B73" s="92"/>
      <c r="C73" s="92"/>
      <c r="D73" s="92"/>
      <c r="E73" s="92"/>
      <c r="F73" s="92"/>
      <c r="G73" s="92"/>
      <c r="H73" s="40">
        <f>SUM(H70:H72)</f>
        <v>45200</v>
      </c>
      <c r="I73" s="41"/>
    </row>
    <row r="74" spans="1:9" ht="20.25" customHeight="1" x14ac:dyDescent="0.15">
      <c r="A74" s="26" t="s">
        <v>1</v>
      </c>
      <c r="B74" s="26" t="s">
        <v>2</v>
      </c>
      <c r="C74" s="26" t="s">
        <v>84</v>
      </c>
      <c r="D74" s="88" t="s">
        <v>3</v>
      </c>
      <c r="E74" s="88"/>
      <c r="F74" s="26" t="s">
        <v>5</v>
      </c>
      <c r="G74" s="26" t="s">
        <v>6</v>
      </c>
      <c r="H74" s="26" t="s">
        <v>7</v>
      </c>
      <c r="I74" s="26" t="s">
        <v>8</v>
      </c>
    </row>
    <row r="75" spans="1:9" ht="20.25" customHeight="1" x14ac:dyDescent="0.15">
      <c r="A75" s="14" t="s">
        <v>63</v>
      </c>
      <c r="B75" s="67" t="s">
        <v>62</v>
      </c>
      <c r="C75" s="67"/>
      <c r="D75" s="67"/>
      <c r="E75" s="67"/>
      <c r="F75" s="67"/>
      <c r="G75" s="67"/>
      <c r="H75" s="67"/>
      <c r="I75" s="67"/>
    </row>
    <row r="76" spans="1:9" ht="20.25" customHeight="1" x14ac:dyDescent="0.15">
      <c r="A76" s="30" t="s">
        <v>110</v>
      </c>
      <c r="B76" s="15" t="s">
        <v>62</v>
      </c>
      <c r="C76" s="15"/>
      <c r="D76" s="89">
        <f>H73+H67+H61+H57</f>
        <v>236231.9</v>
      </c>
      <c r="E76" s="90"/>
      <c r="F76" s="32" t="s">
        <v>195</v>
      </c>
      <c r="G76" s="42">
        <v>0.06</v>
      </c>
      <c r="H76" s="20">
        <f>D76*G76</f>
        <v>14173.913999999999</v>
      </c>
      <c r="I76" s="15"/>
    </row>
    <row r="77" spans="1:9" ht="20.25" customHeight="1" x14ac:dyDescent="0.15">
      <c r="A77" s="48" t="s">
        <v>82</v>
      </c>
      <c r="B77" s="48"/>
      <c r="C77" s="48"/>
      <c r="D77" s="48"/>
      <c r="E77" s="48"/>
      <c r="F77" s="48"/>
      <c r="G77" s="48"/>
      <c r="H77" s="62">
        <f>H57+H61+H67+H73+H76</f>
        <v>250405.81399999998</v>
      </c>
      <c r="I77" s="49"/>
    </row>
    <row r="78" spans="1:9" ht="20.25" customHeight="1" x14ac:dyDescent="0.15">
      <c r="A78" s="86" t="s">
        <v>35</v>
      </c>
      <c r="B78" s="87"/>
      <c r="C78" s="87"/>
      <c r="D78" s="87"/>
      <c r="E78" s="87"/>
      <c r="F78" s="87"/>
      <c r="G78" s="87"/>
      <c r="H78" s="87"/>
      <c r="I78" s="87"/>
    </row>
  </sheetData>
  <mergeCells count="59">
    <mergeCell ref="D44:E44"/>
    <mergeCell ref="D45:E45"/>
    <mergeCell ref="D46:E46"/>
    <mergeCell ref="D48:E48"/>
    <mergeCell ref="D49:E49"/>
    <mergeCell ref="A26:G26"/>
    <mergeCell ref="D39:E39"/>
    <mergeCell ref="B40:H40"/>
    <mergeCell ref="D41:E41"/>
    <mergeCell ref="D43:E43"/>
    <mergeCell ref="A38:G38"/>
    <mergeCell ref="A35:A37"/>
    <mergeCell ref="B35:B37"/>
    <mergeCell ref="D42:E42"/>
    <mergeCell ref="B53:I53"/>
    <mergeCell ref="A56:G56"/>
    <mergeCell ref="A73:G73"/>
    <mergeCell ref="B69:I69"/>
    <mergeCell ref="A51:G51"/>
    <mergeCell ref="A78:I78"/>
    <mergeCell ref="D58:E58"/>
    <mergeCell ref="B59:I59"/>
    <mergeCell ref="D60:E60"/>
    <mergeCell ref="A61:G61"/>
    <mergeCell ref="B63:I63"/>
    <mergeCell ref="A67:G67"/>
    <mergeCell ref="D74:E74"/>
    <mergeCell ref="D76:E76"/>
    <mergeCell ref="B75:I75"/>
    <mergeCell ref="B64:B66"/>
    <mergeCell ref="I70:I72"/>
    <mergeCell ref="A10:A12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I29:I33"/>
    <mergeCell ref="I35:I37"/>
    <mergeCell ref="I41:I50"/>
    <mergeCell ref="B9:H9"/>
    <mergeCell ref="B10:B12"/>
    <mergeCell ref="A19:G19"/>
    <mergeCell ref="A13:A18"/>
    <mergeCell ref="A29:A30"/>
    <mergeCell ref="B28:H28"/>
    <mergeCell ref="A33:A34"/>
    <mergeCell ref="B21:H21"/>
    <mergeCell ref="B33:B34"/>
    <mergeCell ref="A31:A32"/>
    <mergeCell ref="B31:B32"/>
    <mergeCell ref="B29:B30"/>
    <mergeCell ref="D50:E50"/>
  </mergeCells>
  <phoneticPr fontId="23" type="noConversion"/>
  <dataValidations count="3">
    <dataValidation type="list" allowBlank="1" showInputMessage="1" showErrorMessage="1" sqref="B3" xr:uid="{00000000-0002-0000-0000-000000000000}">
      <formula1>"国内会议,国际会议"</formula1>
    </dataValidation>
    <dataValidation type="list" allowBlank="1" showDropDown="1" showInputMessage="1" showErrorMessage="1" sqref="I22" xr:uid="{00000000-0002-0000-0000-000001000000}">
      <formula1>#REF!</formula1>
    </dataValidation>
    <dataValidation type="list" allowBlank="1" showInputMessage="1" showErrorMessage="1" sqref="I24:I25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2019-10-10T01:40:59Z</dcterms:modified>
</cp:coreProperties>
</file>