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<sst xmlns="http://schemas.openxmlformats.org/spreadsheetml/2006/main" count="94">
  <si>
    <t>【借款报销单】</t>
  </si>
  <si>
    <t>团号：KMJB-181115-ANS292</t>
  </si>
  <si>
    <t>会议日期：2017年11月16日-18日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</si>
  <si>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</si>
  <si>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</si>
  <si>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</si>
  <si>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</si>
  <si>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</si>
  <si>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</si>
  <si>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</si>
  <si>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</si>
  <si>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</si>
  <si>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</si>
  <si>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</si>
  <si>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</si>
  <si>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</si>
  <si>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</si>
  <si>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</si>
  <si>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</si>
  <si>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</si>
  <si>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</si>
  <si>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</si>
  <si>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</si>
  <si>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</si>
  <si>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</si>
  <si>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境外用餐垫付现点酒水费用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</si>
  <si>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</si>
  <si>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</si>
  <si>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</si>
  <si>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</si>
  <si>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</si>
  <si>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</si>
  <si>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</si>
  <si>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</si>
  <si>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</si>
  <si>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</si>
  <si>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</si>
  <si>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</si>
  <si>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</si>
  <si>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</si>
  <si>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司导小费，境外交通费</t>
  </si>
  <si>
    <t>离境税、落地签签证、小费，写清名单,提供收据并补票或交税</t>
  </si>
  <si>
    <t>其他应急项目费用支出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</si>
  <si>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</si>
  <si>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</si>
  <si>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</si>
  <si>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</si>
  <si>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</si>
  <si>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</si>
  <si>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</si>
  <si>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</si>
  <si>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</si>
  <si>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</si>
  <si>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</si>
  <si>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</si>
  <si>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</si>
  <si>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</si>
  <si>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</si>
  <si>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</si>
  <si>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</si>
  <si>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</si>
  <si>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</si>
  <si>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</si>
  <si>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</si>
  <si>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</si>
  <si>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</si>
  <si>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11月4日-6日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</si>
  <si>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</si>
  <si>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</si>
  <si>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</si>
  <si>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</si>
  <si>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</si>
  <si>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</si>
  <si>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</si>
  <si>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</si>
  <si>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</si>
  <si>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</si>
  <si>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</si>
  <si>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</si>
  <si>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</si>
  <si>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</si>
  <si>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</si>
  <si>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</si>
  <si>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</si>
  <si>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11月6日打车费用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</si>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</sst>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yyyy&quot;年&quot;m&quot;月&quot;d&quot;日&quot;;@"/>
    <numFmt numFmtId="179" formatCode="#,##0.00;[Red]#,##0.00"/>
    <numFmt numFmtId="42" formatCode="_ &quot;￥&quot;* #,##0_ ;_ &quot;￥&quot;* \-#,##0_ ;_ &quot;￥&quot;* &quot;-&quot;_ ;_ @_ "/>
    <numFmt numFmtId="180" formatCode="0.00_);[Red]\(0.00\)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15" borderId="21" applyNumberFormat="0" applyAlignment="0" applyProtection="0">
      <alignment vertical="center"/>
    </xf>
    <xf numFmtId="0" fontId="15" fillId="15" borderId="18" applyNumberFormat="0" applyAlignment="0" applyProtection="0">
      <alignment vertical="center"/>
    </xf>
    <xf numFmtId="0" fontId="20" fillId="23" borderId="20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L41" sqref="L41"/>
    </sheetView>
  </sheetViews>
  <sheetFormatPr defaultColWidth="9" defaultRowHeight="21" customHeight="1"/>
  <cols>
    <col min="1" max="1" width="9" style="53"/>
    <col min="2" max="2" width="16.7583333333333" customWidth="1"/>
    <col min="3" max="3" width="11.5" style="54"/>
    <col min="5" max="5" width="12.3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5000</v>
      </c>
      <c r="D22" s="66">
        <v>1</v>
      </c>
      <c r="E22" s="65">
        <f t="shared" si="2"/>
        <v>5000</v>
      </c>
      <c r="F22" s="65">
        <v>0</v>
      </c>
      <c r="G22" s="65">
        <v>0</v>
      </c>
      <c r="H22" s="65">
        <f t="shared" si="0"/>
        <v>0</v>
      </c>
      <c r="I22" s="86" t="s">
        <v>25</v>
      </c>
      <c r="J22" s="91" t="s">
        <v>26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27</v>
      </c>
      <c r="C24" s="69">
        <f>SUM(C22)</f>
        <v>5000</v>
      </c>
      <c r="D24" s="69">
        <f t="shared" ref="D24:E24" si="6">SUM(D22)</f>
        <v>1</v>
      </c>
      <c r="E24" s="69">
        <f t="shared" si="6"/>
        <v>5000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30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31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33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34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35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36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38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39</v>
      </c>
      <c r="C41" s="65">
        <v>5000</v>
      </c>
      <c r="D41" s="66">
        <v>1</v>
      </c>
      <c r="E41" s="65">
        <f t="shared" si="2"/>
        <v>5000</v>
      </c>
      <c r="F41" s="65">
        <v>0</v>
      </c>
      <c r="G41" s="65">
        <v>0</v>
      </c>
      <c r="H41" s="65">
        <f t="shared" si="0"/>
        <v>0</v>
      </c>
      <c r="I41" s="86" t="s">
        <v>40</v>
      </c>
      <c r="J41" s="87" t="s">
        <v>41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 t="s">
        <v>42</v>
      </c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43</v>
      </c>
      <c r="C44" s="69">
        <f>SUM(C41)</f>
        <v>5000</v>
      </c>
      <c r="D44" s="69">
        <f t="shared" ref="D44:E44" si="17">SUM(D41)</f>
        <v>1</v>
      </c>
      <c r="E44" s="69">
        <f t="shared" si="17"/>
        <v>5000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44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45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46</v>
      </c>
      <c r="C53" s="69">
        <f>SUM(C52,C44,C40,C37,C32,C27,C24,C21,C16,C13)</f>
        <v>10000</v>
      </c>
      <c r="D53" s="69">
        <f t="shared" ref="D53:H53" si="22">SUM(D52,D44,D40,D37,D32,D27,D24,D21,D16,D13)</f>
        <v>2</v>
      </c>
      <c r="E53" s="69">
        <f t="shared" si="22"/>
        <v>10000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47</v>
      </c>
      <c r="B57" s="78"/>
      <c r="C57" s="79" t="s">
        <v>48</v>
      </c>
      <c r="D57" s="79"/>
      <c r="E57" s="79" t="s">
        <v>49</v>
      </c>
      <c r="F57" s="79"/>
      <c r="G57" s="79" t="s">
        <v>50</v>
      </c>
      <c r="H57" s="79"/>
      <c r="I57" s="98" t="s">
        <v>51</v>
      </c>
    </row>
    <row r="58" customHeight="1" spans="1:9">
      <c r="A58" s="80">
        <f>E53</f>
        <v>10000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10000</v>
      </c>
    </row>
    <row r="60" customHeight="1" spans="1:9">
      <c r="A60" s="82" t="s">
        <v>52</v>
      </c>
      <c r="B60" s="83"/>
      <c r="C60" s="84" t="s">
        <v>53</v>
      </c>
      <c r="D60" s="82"/>
      <c r="E60" s="82" t="s">
        <v>54</v>
      </c>
      <c r="F60" s="82"/>
      <c r="G60" s="82" t="s">
        <v>55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10" workbookViewId="0">
      <selection activeCell="N16" sqref="N16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7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8"/>
    </row>
    <row r="7" ht="20.1" customHeight="1" spans="2:11">
      <c r="B7" s="8"/>
      <c r="C7" s="9"/>
      <c r="D7" s="10" t="s">
        <v>65</v>
      </c>
      <c r="E7" s="10"/>
      <c r="F7" s="11" t="s">
        <v>66</v>
      </c>
      <c r="G7" s="11"/>
      <c r="H7" s="10" t="s">
        <v>67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0</v>
      </c>
      <c r="H11" s="25"/>
      <c r="I11" s="42"/>
      <c r="J11" s="43"/>
      <c r="K11" s="44" t="s">
        <v>77</v>
      </c>
    </row>
    <row r="12" ht="20.1" customHeight="1" spans="2:11">
      <c r="B12" s="22">
        <v>2</v>
      </c>
      <c r="C12" s="23"/>
      <c r="D12" s="26"/>
      <c r="E12" s="27" t="s">
        <v>78</v>
      </c>
      <c r="F12" s="27"/>
      <c r="G12" s="25">
        <v>0</v>
      </c>
      <c r="H12" s="25"/>
      <c r="I12" s="42"/>
      <c r="J12" s="43"/>
      <c r="K12" s="44" t="s">
        <v>79</v>
      </c>
    </row>
    <row r="13" ht="20.1" customHeight="1" spans="2:11">
      <c r="B13" s="22">
        <v>3</v>
      </c>
      <c r="C13" s="23"/>
      <c r="D13" s="26"/>
      <c r="E13" s="22" t="s">
        <v>80</v>
      </c>
      <c r="F13" s="23"/>
      <c r="G13" s="25">
        <v>0</v>
      </c>
      <c r="H13" s="25"/>
      <c r="I13" s="42"/>
      <c r="J13" s="43"/>
      <c r="K13" s="44" t="s">
        <v>77</v>
      </c>
    </row>
    <row r="14" ht="20.1" customHeight="1" spans="2:11">
      <c r="B14" s="22">
        <v>4</v>
      </c>
      <c r="C14" s="23"/>
      <c r="D14" s="26"/>
      <c r="E14" s="22" t="s">
        <v>81</v>
      </c>
      <c r="F14" s="23"/>
      <c r="G14" s="25">
        <v>0</v>
      </c>
      <c r="H14" s="25"/>
      <c r="I14" s="42"/>
      <c r="J14" s="43"/>
      <c r="K14" s="44" t="s">
        <v>82</v>
      </c>
    </row>
    <row r="15" ht="20.1" customHeight="1" spans="2:11">
      <c r="B15" s="22">
        <v>5</v>
      </c>
      <c r="C15" s="23"/>
      <c r="D15" s="24" t="s">
        <v>44</v>
      </c>
      <c r="E15" s="27" t="s">
        <v>83</v>
      </c>
      <c r="F15" s="27"/>
      <c r="G15" s="25">
        <v>33</v>
      </c>
      <c r="H15" s="25">
        <v>33</v>
      </c>
      <c r="I15" s="42"/>
      <c r="J15" s="43"/>
      <c r="K15" s="44" t="s">
        <v>84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33</v>
      </c>
      <c r="H18" s="30">
        <f>SUM(H11:H17)</f>
        <v>33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72</v>
      </c>
      <c r="C20" s="21"/>
      <c r="D20" s="21"/>
      <c r="E20" s="21"/>
      <c r="F20" s="21"/>
      <c r="G20" s="21" t="s">
        <v>85</v>
      </c>
      <c r="H20" s="21"/>
      <c r="I20" s="21"/>
      <c r="J20" s="21"/>
      <c r="K20" s="21" t="s">
        <v>86</v>
      </c>
    </row>
    <row r="21" ht="20.1" customHeight="1" spans="2:11">
      <c r="B21" s="31">
        <f>H18</f>
        <v>33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33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87</v>
      </c>
      <c r="C23" s="16"/>
      <c r="D23" s="16"/>
      <c r="E23" s="16"/>
      <c r="F23" s="16" t="s">
        <v>53</v>
      </c>
      <c r="G23" s="16" t="s">
        <v>88</v>
      </c>
      <c r="H23" s="16"/>
      <c r="I23" s="16"/>
      <c r="J23" s="16" t="s">
        <v>55</v>
      </c>
      <c r="K23" s="16"/>
    </row>
    <row r="26" ht="18.7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>F5</f>
        <v>宋净菲</v>
      </c>
      <c r="G28" s="7"/>
      <c r="H28" s="6" t="s">
        <v>59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61</v>
      </c>
      <c r="E29" s="10"/>
      <c r="F29" s="11" t="str">
        <f>F6</f>
        <v>北京</v>
      </c>
      <c r="G29" s="11"/>
      <c r="H29" s="10" t="s">
        <v>63</v>
      </c>
      <c r="I29" s="9"/>
      <c r="J29" s="11" t="str">
        <f>J6</f>
        <v>会奖2部B组</v>
      </c>
      <c r="K29" s="38"/>
    </row>
    <row r="30" ht="20.1" customHeight="1" spans="2:11">
      <c r="B30" s="8"/>
      <c r="C30" s="9"/>
      <c r="D30" s="10" t="s">
        <v>65</v>
      </c>
      <c r="E30" s="10"/>
      <c r="F30" s="11" t="str">
        <f>F7</f>
        <v>11月4日-6日</v>
      </c>
      <c r="G30" s="11"/>
      <c r="H30" s="10" t="s">
        <v>67</v>
      </c>
      <c r="I30" s="39"/>
      <c r="J30" s="11">
        <f>J7</f>
        <v>0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68</v>
      </c>
      <c r="I31" s="40"/>
      <c r="J31" s="15">
        <f>J8</f>
        <v>0</v>
      </c>
      <c r="K31" s="41"/>
    </row>
    <row r="32" ht="20.1" customHeight="1"/>
    <row r="33" ht="20.1" customHeight="1" spans="2:11">
      <c r="B33" s="27"/>
      <c r="C33" s="27"/>
      <c r="D33" s="32" t="s">
        <v>90</v>
      </c>
      <c r="E33" s="27" t="s">
        <v>91</v>
      </c>
      <c r="F33" s="27"/>
      <c r="G33" s="25" t="s">
        <v>92</v>
      </c>
      <c r="H33" s="25" t="s">
        <v>93</v>
      </c>
      <c r="I33" s="25" t="s">
        <v>46</v>
      </c>
      <c r="J33" s="25"/>
      <c r="K33" s="50" t="s">
        <v>74</v>
      </c>
    </row>
    <row r="34" ht="20.1" customHeight="1" spans="2:11">
      <c r="B34" s="27">
        <v>1</v>
      </c>
      <c r="C34" s="27"/>
      <c r="D34" s="33"/>
      <c r="E34" s="34">
        <v>43043</v>
      </c>
      <c r="F34" s="27"/>
      <c r="G34" s="25">
        <v>200</v>
      </c>
      <c r="H34" s="25">
        <v>1</v>
      </c>
      <c r="I34" s="42">
        <f>G34*H34</f>
        <v>200</v>
      </c>
      <c r="J34" s="43"/>
      <c r="K34" s="51"/>
    </row>
    <row r="35" ht="20.1" customHeight="1" spans="2:11">
      <c r="B35" s="27">
        <v>2</v>
      </c>
      <c r="C35" s="27"/>
      <c r="D35" s="33"/>
      <c r="E35" s="34">
        <v>43044</v>
      </c>
      <c r="F35" s="27"/>
      <c r="G35" s="25">
        <v>200</v>
      </c>
      <c r="H35" s="25">
        <v>1</v>
      </c>
      <c r="I35" s="42">
        <f t="shared" ref="I35:I36" si="0">G35*H35</f>
        <v>200</v>
      </c>
      <c r="J35" s="43"/>
      <c r="K35" s="51"/>
    </row>
    <row r="36" ht="20.1" customHeight="1" spans="2:11">
      <c r="B36" s="27">
        <v>3</v>
      </c>
      <c r="C36" s="27"/>
      <c r="D36" s="33"/>
      <c r="E36" s="35">
        <v>43045</v>
      </c>
      <c r="F36" s="35"/>
      <c r="G36" s="25">
        <v>100</v>
      </c>
      <c r="H36" s="25">
        <v>1</v>
      </c>
      <c r="I36" s="42">
        <f t="shared" si="0"/>
        <v>100</v>
      </c>
      <c r="J36" s="43"/>
      <c r="K36" s="51"/>
    </row>
    <row r="37" ht="20.1" customHeight="1" spans="2:11">
      <c r="B37" s="19" t="s">
        <v>46</v>
      </c>
      <c r="C37" s="29"/>
      <c r="D37" s="29"/>
      <c r="E37" s="29"/>
      <c r="F37" s="20"/>
      <c r="G37" s="30"/>
      <c r="H37" s="30">
        <f>SUM(H19:H36)</f>
        <v>3</v>
      </c>
      <c r="I37" s="45">
        <f>SUM(I34:J36)</f>
        <v>500</v>
      </c>
      <c r="J37" s="46"/>
      <c r="K37" s="47"/>
    </row>
    <row r="38" ht="20.1" customHeight="1" spans="2:11">
      <c r="B38" s="16" t="s">
        <v>87</v>
      </c>
      <c r="C38" s="16"/>
      <c r="D38" s="16"/>
      <c r="E38" s="16"/>
      <c r="F38" s="16" t="s">
        <v>53</v>
      </c>
      <c r="G38" s="16" t="s">
        <v>88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2018-11-12T01:57:56Z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