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<sst xmlns="http://schemas.openxmlformats.org/spreadsheetml/2006/main" count="66" uniqueCount="46">
  <si>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【员工差旅报销单】</t>
  </si>
  <si>
    <t>姓名:</t>
  </si>
  <si>
    <t>李思甜</t>
  </si>
  <si>
    <t>职位:</t>
  </si>
  <si>
    <t>助理</t>
  </si>
  <si>
    <t>发生地:</t>
  </si>
  <si>
    <t>青岛</t>
  </si>
  <si>
    <t>部门:</t>
  </si>
  <si>
    <t>会奖业务6部</t>
  </si>
  <si>
    <t>发生日期:</t>
  </si>
  <si>
    <t>2024.6.6-2024.7.11</t>
  </si>
  <si>
    <t>报销日期:</t>
  </si>
  <si>
    <t>2024.7.12</t>
  </si>
  <si>
    <t>团号:</t>
  </si>
  <si>
    <t>HMEA-240707-BMC726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</si>
  <si>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</si>
  <si>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</si>
  <si>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</si>
  <si>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</si>
  <si>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</si>
  <si>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</si>
  <si>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</si>
  <si>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</si>
  <si>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</si>
  <si>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李思甜，北京-青岛，踩点+落地</t>
  </si>
  <si>
    <t>市内交通（打车）</t>
  </si>
  <si>
    <t>住宿费</t>
  </si>
  <si>
    <t>李思甜，6.6-7，7.8-11，踩点+落地，共4晚</t>
  </si>
  <si>
    <t>餐费</t>
  </si>
  <si>
    <t>李思甜，6.6-7，7.8-11，踩点+落地，共6天</t>
  </si>
  <si>
    <t xml:space="preserve">                                                                                                                                             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</si>
  <si>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</si>
  <si>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</si>
  <si>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</si>
  <si>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</si>
  <si>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</si>
  <si>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</si>
  <si>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</si>
  <si>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</si>
  <si>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</si>
  <si>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</si>
  <si>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</si>
  <si>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</si>
  <si>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</si>
  <si>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2024.6.6-2024.6.7</t>
  </si>
  <si>
    <t>2024.7.8-2024.7.11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</si>
</sst>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workbookViewId="0">
      <selection activeCell="N9" sqref="N9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38.172413793103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1597</v>
      </c>
      <c r="H11" s="26">
        <f>362+19+155+211+362+349</f>
        <v>1458</v>
      </c>
      <c r="I11" s="39">
        <v>139</v>
      </c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28.69</v>
      </c>
      <c r="H12" s="26">
        <f>12.19+16.5</f>
        <v>28.69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1311</v>
      </c>
      <c r="H13" s="26">
        <f>300+255+756</f>
        <v>1311</v>
      </c>
      <c r="I13" s="39"/>
      <c r="J13" s="40"/>
      <c r="K13" s="42" t="s">
        <v>27</v>
      </c>
    </row>
    <row r="14" ht="20.1" customHeight="1" spans="2:14">
      <c r="B14" s="22">
        <v>5</v>
      </c>
      <c r="C14" s="23"/>
      <c r="D14" s="27"/>
      <c r="E14" s="25" t="s">
        <v>28</v>
      </c>
      <c r="F14" s="25"/>
      <c r="G14" s="26">
        <f>H14+I14</f>
        <v>447.98</v>
      </c>
      <c r="H14" s="26">
        <f>42+32+40</f>
        <v>114</v>
      </c>
      <c r="I14" s="39">
        <f>32.69+20.09+30.39+24.13+39+31.98+22.99+37.51+32.1+17+30.1+16</f>
        <v>333.98</v>
      </c>
      <c r="J14" s="40"/>
      <c r="K14" s="41" t="s">
        <v>29</v>
      </c>
      <c r="N14" t="s">
        <v>30</v>
      </c>
    </row>
    <row r="15" ht="20.1" customHeight="1" spans="2:11">
      <c r="B15" s="22">
        <v>6</v>
      </c>
      <c r="C15" s="23"/>
      <c r="D15" s="24" t="s">
        <v>31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32</v>
      </c>
      <c r="C17" s="28"/>
      <c r="D17" s="28"/>
      <c r="E17" s="28"/>
      <c r="F17" s="20"/>
      <c r="G17" s="29">
        <f>SUM(G11:G16)</f>
        <v>3384.67</v>
      </c>
      <c r="H17" s="29">
        <f>SUM(H11:H16)</f>
        <v>2911.69</v>
      </c>
      <c r="I17" s="43">
        <f>SUM(I11:J16)</f>
        <v>472.98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33</v>
      </c>
      <c r="H19" s="21"/>
      <c r="I19" s="21"/>
      <c r="J19" s="21"/>
      <c r="K19" s="21" t="s">
        <v>34</v>
      </c>
    </row>
    <row r="20" ht="20.1" customHeight="1" spans="2:11">
      <c r="B20" s="30">
        <f>H17</f>
        <v>2911.69</v>
      </c>
      <c r="C20" s="30"/>
      <c r="D20" s="30"/>
      <c r="E20" s="30"/>
      <c r="F20" s="30"/>
      <c r="G20" s="30">
        <f>I17</f>
        <v>472.98</v>
      </c>
      <c r="H20" s="30"/>
      <c r="I20" s="30"/>
      <c r="J20" s="30"/>
      <c r="K20" s="47">
        <f>SUM(B20:J20)</f>
        <v>3384.67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35</v>
      </c>
      <c r="C22" s="16"/>
      <c r="D22" s="16"/>
      <c r="E22" s="16"/>
      <c r="F22" s="16" t="s">
        <v>36</v>
      </c>
      <c r="G22" s="16" t="s">
        <v>37</v>
      </c>
      <c r="H22" s="16"/>
      <c r="I22" s="16"/>
      <c r="J22" s="16" t="s">
        <v>38</v>
      </c>
      <c r="K22" s="16"/>
    </row>
    <row r="23" ht="36" customHeight="1"/>
    <row r="24" ht="36" customHeight="1"/>
    <row r="25" ht="17.35" spans="1:11">
      <c r="A25" s="2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青岛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2024.6.6-2024.7.11</v>
      </c>
      <c r="G29" s="11"/>
      <c r="H29" s="10" t="s">
        <v>11</v>
      </c>
      <c r="I29" s="35"/>
      <c r="J29" s="11" t="str">
        <f>J7</f>
        <v>2024.7.12</v>
      </c>
      <c r="K29" s="34"/>
      <c r="N29" t="s">
        <v>30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HMEA-240707-BMC726</v>
      </c>
      <c r="K30" s="38"/>
    </row>
    <row r="31" ht="20.1" customHeight="1"/>
    <row r="32" ht="20.1" customHeight="1" spans="2:11">
      <c r="B32" s="25"/>
      <c r="C32" s="25"/>
      <c r="D32" s="31" t="s">
        <v>40</v>
      </c>
      <c r="E32" s="25" t="s">
        <v>41</v>
      </c>
      <c r="F32" s="25"/>
      <c r="G32" s="26" t="s">
        <v>42</v>
      </c>
      <c r="H32" s="26" t="s">
        <v>43</v>
      </c>
      <c r="I32" s="26" t="s">
        <v>32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44</v>
      </c>
      <c r="F33" s="25"/>
      <c r="G33" s="26">
        <v>100</v>
      </c>
      <c r="H33" s="26">
        <v>2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45</v>
      </c>
      <c r="F34" s="25"/>
      <c r="G34" s="26">
        <v>100</v>
      </c>
      <c r="H34" s="26">
        <v>4</v>
      </c>
      <c r="I34" s="39">
        <f>G34*H34</f>
        <v>400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32</v>
      </c>
      <c r="C36" s="28"/>
      <c r="D36" s="28"/>
      <c r="E36" s="28"/>
      <c r="F36" s="20"/>
      <c r="G36" s="29"/>
      <c r="H36" s="29">
        <f>SUM(H18:H35)</f>
        <v>6</v>
      </c>
      <c r="I36" s="43">
        <f>SUM(I33:J35)</f>
        <v>600</v>
      </c>
      <c r="J36" s="44"/>
      <c r="K36" s="45"/>
    </row>
    <row r="37" ht="20.1" customHeight="1" spans="2:11">
      <c r="B37" s="16" t="s">
        <v>35</v>
      </c>
      <c r="C37" s="16"/>
      <c r="D37" s="16"/>
      <c r="E37" s="16"/>
      <c r="F37" s="16" t="s">
        <v>36</v>
      </c>
      <c r="G37" s="16" t="s">
        <v>37</v>
      </c>
      <c r="H37" s="16"/>
      <c r="I37" s="16"/>
      <c r="J37" s="16" t="s">
        <v>38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2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2024-07-11T10:37:52Z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eyJoZGlkIjoiOWMzYjcyYjRjZDRmYmUzZjJhMWUzYThhZDBhZTY1ZTMifQ==</vt:lpwstr>
  </property>
</Properties>
</file>