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  <sheet name="交通明细" sheetId="9" r:id="rId3"/>
  </sheets>
  <calcPr calcId="125725"/>
</workbook>
</file>

<file path=xl/calcChain.xml><?xml version="1.0" encoding="utf-8"?>
<calcChain xmlns="http://schemas.openxmlformats.org/spreadsheetml/2006/main">
  <c r="D15" i="6"/>
  <c r="E13"/>
  <c r="C39"/>
  <c r="F36"/>
  <c r="F34"/>
  <c r="F35"/>
  <c r="T7" i="9"/>
  <c r="N7"/>
  <c r="J8" l="1"/>
  <c r="F30" i="6" l="1"/>
  <c r="F26"/>
  <c r="F22"/>
  <c r="F23" l="1"/>
  <c r="D10" s="1"/>
  <c r="F27"/>
  <c r="F31"/>
  <c r="D12" s="1"/>
  <c r="D9"/>
  <c r="F18"/>
  <c r="F19" s="1"/>
  <c r="D11" l="1"/>
  <c r="F39" l="1"/>
  <c r="D14" s="1"/>
  <c r="F40"/>
</calcChain>
</file>

<file path=xl/sharedStrings.xml><?xml version="1.0" encoding="utf-8"?>
<sst xmlns="http://schemas.openxmlformats.org/spreadsheetml/2006/main" count="158" uniqueCount="116">
  <si>
    <t>Both in EN &amp; CN</t>
  </si>
  <si>
    <t>A</t>
    <phoneticPr fontId="6" type="noConversion"/>
  </si>
  <si>
    <t>B</t>
    <phoneticPr fontId="6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</si>
  <si>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6" type="noConversion"/>
  </si>
  <si>
    <t>C</t>
    <phoneticPr fontId="6" type="noConversion"/>
  </si>
  <si>
    <t>D</t>
    <phoneticPr fontId="6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</si>
  <si>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</si>
  <si>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</si>
  <si>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</si>
  <si>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</si>
  <si>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6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</si>
  <si>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</si>
  <si>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</si>
  <si>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</si>
  <si>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</si>
  <si>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</si>
  <si>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6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</si>
  <si>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6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</si>
  <si>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</si>
  <si>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</si>
  <si>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6" type="noConversion"/>
  </si>
  <si>
    <t>Agency Address:   Rm1508, Ruichen Int'l Center, No.13 Nongzhanguan South Rd., Chaoyang District, Beijing, China.</t>
    <phoneticPr fontId="6" type="noConversion"/>
  </si>
  <si>
    <t>Contact Info.:           Zhonglan  +86-13910193620</t>
    <phoneticPr fontId="6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</si>
  <si>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1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</si>
  <si>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1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</si>
  <si>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1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</si>
  <si>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6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</si>
  <si>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6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</si>
  <si>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1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</si>
  <si>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1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</si>
  <si>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1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</si>
  <si>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6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</si>
  <si>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1" type="noConversion"/>
  </si>
  <si>
    <t>东区</t>
  </si>
  <si>
    <t>B</t>
  </si>
  <si>
    <t>guixiong.li@fande.bmw.com.cn</t>
  </si>
  <si>
    <t>南区</t>
  </si>
  <si>
    <t>深圳宝创</t>
  </si>
  <si>
    <t>185325127@qq.com</t>
  </si>
  <si>
    <t>西区</t>
  </si>
  <si>
    <t>junhong.tian@xaytbobao.bmw.com.cn</t>
  </si>
  <si>
    <t>北区</t>
  </si>
  <si>
    <t>BJcdbjhs@163.com</t>
  </si>
  <si>
    <t>中国康辉旅行社集团有限责任公司
CHINA COMFORT TRAVEL GROUP CO.,LTD</t>
    <phoneticPr fontId="24" type="noConversion"/>
  </si>
  <si>
    <t>区域</t>
    <phoneticPr fontId="24" type="noConversion"/>
  </si>
  <si>
    <t>姓名</t>
    <phoneticPr fontId="24" type="noConversion"/>
  </si>
  <si>
    <t>分组</t>
    <phoneticPr fontId="24" type="noConversion"/>
  </si>
  <si>
    <t>职位</t>
    <phoneticPr fontId="24" type="noConversion"/>
  </si>
  <si>
    <t>联系方式</t>
    <phoneticPr fontId="24" type="noConversion"/>
  </si>
  <si>
    <t>身份证号码</t>
    <phoneticPr fontId="24" type="noConversion"/>
  </si>
  <si>
    <t>经销商</t>
    <phoneticPr fontId="24" type="noConversion"/>
  </si>
  <si>
    <t>邮箱</t>
    <phoneticPr fontId="24" type="noConversion"/>
  </si>
  <si>
    <t>城市</t>
    <phoneticPr fontId="24" type="noConversion"/>
  </si>
  <si>
    <t>出发日期</t>
    <phoneticPr fontId="24" type="noConversion"/>
  </si>
  <si>
    <t>航班/车次</t>
    <phoneticPr fontId="24" type="noConversion"/>
  </si>
  <si>
    <t>机场/车站</t>
    <phoneticPr fontId="24" type="noConversion"/>
  </si>
  <si>
    <t>抵达时间</t>
    <phoneticPr fontId="24" type="noConversion"/>
  </si>
  <si>
    <t>票价</t>
    <phoneticPr fontId="24" type="noConversion"/>
  </si>
  <si>
    <t>返回日期</t>
    <phoneticPr fontId="24" type="noConversion"/>
  </si>
  <si>
    <t>起飞时间</t>
    <phoneticPr fontId="24" type="noConversion"/>
  </si>
  <si>
    <t>送机时间</t>
    <phoneticPr fontId="24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</si>
  <si>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6" type="noConversion"/>
  </si>
  <si>
    <t>李贵雄</t>
  </si>
  <si>
    <t>钣金车间经理</t>
  </si>
  <si>
    <t>352225198211032077</t>
    <phoneticPr fontId="24" type="noConversion"/>
  </si>
  <si>
    <t>南京宁宝</t>
    <phoneticPr fontId="29" type="noConversion"/>
  </si>
  <si>
    <t>南京</t>
    <phoneticPr fontId="24" type="noConversion"/>
  </si>
  <si>
    <t xml:space="preserve">G125  </t>
    <phoneticPr fontId="24" type="noConversion"/>
  </si>
  <si>
    <t>上海虹桥站</t>
    <phoneticPr fontId="24" type="noConversion"/>
  </si>
  <si>
    <t>G226</t>
    <phoneticPr fontId="24" type="noConversion"/>
  </si>
  <si>
    <t>李文彩</t>
    <phoneticPr fontId="24" type="noConversion"/>
  </si>
  <si>
    <t>441523198707136579</t>
    <phoneticPr fontId="24" type="noConversion"/>
  </si>
  <si>
    <t>广州</t>
    <phoneticPr fontId="24" type="noConversion"/>
  </si>
  <si>
    <t>CZ3551</t>
    <phoneticPr fontId="24" type="noConversion"/>
  </si>
  <si>
    <t>虹桥T2</t>
    <phoneticPr fontId="24" type="noConversion"/>
  </si>
  <si>
    <t>MU5347</t>
    <phoneticPr fontId="24" type="noConversion"/>
  </si>
  <si>
    <t>田军红</t>
  </si>
  <si>
    <t>钣金组长</t>
  </si>
  <si>
    <t>612129198001084016</t>
    <phoneticPr fontId="24" type="noConversion"/>
  </si>
  <si>
    <t>钣喷主管</t>
  </si>
  <si>
    <t>西安运通博宝</t>
    <phoneticPr fontId="24" type="noConversion"/>
  </si>
  <si>
    <t>西安</t>
    <phoneticPr fontId="24" type="noConversion"/>
  </si>
  <si>
    <t>HO1218</t>
    <phoneticPr fontId="24" type="noConversion"/>
  </si>
  <si>
    <t>虹桥T2</t>
    <phoneticPr fontId="24" type="noConversion"/>
  </si>
  <si>
    <t xml:space="preserve"> FM9201</t>
    <phoneticPr fontId="24" type="noConversion"/>
  </si>
  <si>
    <t>晋怀生</t>
    <phoneticPr fontId="24" type="noConversion"/>
  </si>
  <si>
    <t>110111197301134830</t>
    <phoneticPr fontId="24" type="noConversion"/>
  </si>
  <si>
    <t>北京晨德宝</t>
    <phoneticPr fontId="24" type="noConversion"/>
  </si>
  <si>
    <t>北京</t>
    <phoneticPr fontId="24" type="noConversion"/>
  </si>
  <si>
    <t>MU5106</t>
    <phoneticPr fontId="24" type="noConversion"/>
  </si>
  <si>
    <t>MU5105</t>
    <phoneticPr fontId="24" type="noConversion"/>
  </si>
  <si>
    <t>去程合计</t>
    <phoneticPr fontId="24" type="noConversion"/>
  </si>
  <si>
    <t>返程合计</t>
    <phoneticPr fontId="24" type="noConversion"/>
  </si>
  <si>
    <t>总计</t>
    <phoneticPr fontId="24" type="noConversion"/>
  </si>
  <si>
    <r>
      <t>钣金技</t>
    </r>
    <r>
      <rPr>
        <sz val="11"/>
        <color rgb="FF000000"/>
        <rFont val="微软雅黑"/>
        <family val="2"/>
        <charset val="134"/>
      </rPr>
      <t>师</t>
    </r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</si>
  <si>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6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</si>
  <si>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1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</si>
  <si>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6" type="noConversion"/>
  </si>
  <si>
    <r>
      <t xml:space="preserve">Project Name:          </t>
    </r>
    <r>
      <rPr>
        <sz val="12"/>
        <color indexed="8"/>
        <rFont val="宋体"/>
        <family val="3"/>
        <charset val="134"/>
      </rPr>
      <t>新能源研讨会</t>
    </r>
    <phoneticPr fontId="6" type="noConversion"/>
  </si>
  <si>
    <t>Project Date:             2017.10.15-20</t>
    <phoneticPr fontId="21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</si>
  <si>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6" type="noConversion"/>
  </si>
  <si>
    <r>
      <t xml:space="preserve">
</t>
    </r>
    <r>
      <rPr>
        <sz val="10"/>
        <rFont val="宋体"/>
        <family val="3"/>
        <charset val="134"/>
      </rPr>
      <t>专家机票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火车票以及异地接送，附具体明细</t>
    </r>
    <phoneticPr fontId="21" type="noConversion"/>
  </si>
  <si>
    <r>
      <t xml:space="preserve">
</t>
    </r>
    <r>
      <rPr>
        <sz val="10"/>
        <rFont val="宋体"/>
        <family val="3"/>
        <charset val="134"/>
      </rPr>
      <t>机票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火车票</t>
    </r>
    <phoneticPr fontId="6" type="noConversion"/>
  </si>
  <si>
    <t>西安赛瑞喜来登酒店</t>
    <phoneticPr fontId="21" type="noConversion"/>
  </si>
  <si>
    <r>
      <t xml:space="preserve">
</t>
    </r>
    <r>
      <rPr>
        <sz val="10"/>
        <rFont val="宋体"/>
        <family val="3"/>
        <charset val="134"/>
      </rPr>
      <t>异地接送，附具体明细</t>
    </r>
    <phoneticPr fontId="6" type="noConversion"/>
  </si>
  <si>
    <t>其他</t>
    <phoneticPr fontId="21" type="noConversion"/>
  </si>
  <si>
    <t>E</t>
    <phoneticPr fontId="21" type="noConversion"/>
  </si>
  <si>
    <t>F</t>
    <phoneticPr fontId="6" type="noConversion"/>
  </si>
  <si>
    <t>其他</t>
    <phoneticPr fontId="6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</si>
  <si>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1" type="noConversion"/>
  </si>
  <si>
    <t>参会费</t>
    <phoneticPr fontId="6" type="noConversion"/>
  </si>
  <si>
    <t>1</t>
    <phoneticPr fontId="21" type="noConversion"/>
  </si>
  <si>
    <r>
      <t xml:space="preserve">
</t>
    </r>
    <r>
      <rPr>
        <sz val="10"/>
        <rFont val="宋体"/>
        <family val="3"/>
        <charset val="134"/>
      </rPr>
      <t>总计</t>
    </r>
    <r>
      <rPr>
        <sz val="10"/>
        <rFont val="BMWTypeCondensedRegular"/>
        <family val="2"/>
      </rPr>
      <t>17</t>
    </r>
    <r>
      <rPr>
        <sz val="10"/>
        <rFont val="宋体"/>
        <family val="3"/>
        <charset val="134"/>
      </rPr>
      <t>房晚</t>
    </r>
    <phoneticPr fontId="6" type="noConversion"/>
  </si>
  <si>
    <t>服务费</t>
    <phoneticPr fontId="6" type="noConversion"/>
  </si>
  <si>
    <t>17</t>
    <phoneticPr fontId="21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</si>
  <si>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</t>
    </r>
    <phoneticPr fontId="21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</si>
</sst>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1"/>
      <color theme="10"/>
      <name val="宋体"/>
      <family val="3"/>
      <charset val="134"/>
    </font>
    <font>
      <sz val="11"/>
      <color rgb="FF333333"/>
      <name val="微软雅黑"/>
      <family val="2"/>
      <charset val="134"/>
    </font>
    <font>
      <sz val="9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u/>
      <sz val="11"/>
      <color theme="10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>
      <alignment vertical="center"/>
    </xf>
    <xf numFmtId="0" fontId="5" fillId="0" borderId="0" xfId="0" applyFont="1">
      <alignment vertical="center"/>
    </xf>
    <xf numFmtId="177" fontId="4" fillId="3" borderId="1" xfId="3" applyNumberFormat="1" applyFont="1" applyFill="1" applyBorder="1" applyAlignment="1">
      <alignment horizontal="left" vertical="center"/>
    </xf>
    <xf numFmtId="177" fontId="4" fillId="3" borderId="0" xfId="3" applyNumberFormat="1" applyFont="1" applyFill="1" applyBorder="1" applyAlignment="1">
      <alignment horizontal="left" vertical="center"/>
    </xf>
    <xf numFmtId="178" fontId="4" fillId="3" borderId="0" xfId="3" applyNumberFormat="1" applyFont="1" applyFill="1" applyBorder="1" applyAlignment="1">
      <alignment horizontal="center" vertical="center"/>
    </xf>
    <xf numFmtId="178" fontId="4" fillId="3" borderId="0" xfId="3" applyNumberFormat="1" applyFont="1" applyFill="1" applyBorder="1" applyAlignment="1">
      <alignment horizontal="left" vertical="center"/>
    </xf>
    <xf numFmtId="177" fontId="4" fillId="3" borderId="2" xfId="3" applyNumberFormat="1" applyFont="1" applyFill="1" applyBorder="1" applyAlignment="1">
      <alignment horizontal="left" vertical="center"/>
    </xf>
    <xf numFmtId="0" fontId="11" fillId="4" borderId="3" xfId="2" applyFont="1" applyFill="1" applyBorder="1" applyAlignment="1">
      <alignment horizontal="center" vertical="center" wrapText="1"/>
    </xf>
    <xf numFmtId="178" fontId="11" fillId="4" borderId="4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8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8" fontId="8" fillId="2" borderId="0" xfId="0" applyNumberFormat="1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center" vertical="center"/>
    </xf>
    <xf numFmtId="178" fontId="15" fillId="0" borderId="4" xfId="2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178" fontId="7" fillId="5" borderId="4" xfId="2" applyNumberFormat="1" applyFont="1" applyFill="1" applyBorder="1" applyAlignment="1">
      <alignment horizontal="right" vertical="center" wrapText="1"/>
    </xf>
    <xf numFmtId="40" fontId="7" fillId="5" borderId="5" xfId="2" applyNumberFormat="1" applyFont="1" applyFill="1" applyBorder="1" applyAlignment="1">
      <alignment horizontal="right" vertical="center" wrapText="1"/>
    </xf>
    <xf numFmtId="0" fontId="15" fillId="0" borderId="4" xfId="2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178" fontId="5" fillId="0" borderId="0" xfId="0" applyNumberFormat="1" applyFont="1">
      <alignment vertical="center"/>
    </xf>
    <xf numFmtId="0" fontId="15" fillId="0" borderId="3" xfId="2" applyFont="1" applyFill="1" applyBorder="1" applyAlignment="1">
      <alignment horizontal="center" vertical="center" wrapText="1"/>
    </xf>
    <xf numFmtId="177" fontId="15" fillId="0" borderId="4" xfId="3" applyNumberFormat="1" applyFont="1" applyFill="1" applyBorder="1" applyAlignment="1">
      <alignment vertical="center" wrapText="1"/>
    </xf>
    <xf numFmtId="9" fontId="15" fillId="0" borderId="4" xfId="2" applyNumberFormat="1" applyFont="1" applyFill="1" applyBorder="1" applyAlignment="1">
      <alignment horizontal="center" vertical="center" wrapText="1"/>
    </xf>
    <xf numFmtId="178" fontId="15" fillId="0" borderId="4" xfId="2" applyNumberFormat="1" applyFont="1" applyFill="1" applyBorder="1" applyAlignment="1">
      <alignment horizontal="right" vertical="center" wrapText="1"/>
    </xf>
    <xf numFmtId="0" fontId="15" fillId="0" borderId="5" xfId="2" applyFont="1" applyFill="1" applyBorder="1" applyAlignment="1">
      <alignment horizontal="left" vertical="center" wrapText="1"/>
    </xf>
    <xf numFmtId="178" fontId="19" fillId="5" borderId="7" xfId="2" applyNumberFormat="1" applyFont="1" applyFill="1" applyBorder="1" applyAlignment="1">
      <alignment horizontal="right" vertical="center" wrapText="1"/>
    </xf>
    <xf numFmtId="40" fontId="19" fillId="5" borderId="8" xfId="2" applyNumberFormat="1" applyFont="1" applyFill="1" applyBorder="1" applyAlignment="1">
      <alignment horizontal="right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/>
    </xf>
    <xf numFmtId="0" fontId="11" fillId="4" borderId="3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/>
      <protection locked="0"/>
    </xf>
    <xf numFmtId="178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Protection="1">
      <alignment vertical="center"/>
      <protection locked="0"/>
    </xf>
    <xf numFmtId="178" fontId="11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1" fillId="4" borderId="5" xfId="2" applyFont="1" applyFill="1" applyBorder="1" applyAlignment="1" applyProtection="1">
      <alignment horizontal="center" vertical="center" wrapText="1"/>
      <protection locked="0"/>
    </xf>
    <xf numFmtId="178" fontId="7" fillId="0" borderId="4" xfId="5" applyNumberFormat="1" applyFont="1" applyBorder="1" applyAlignment="1" applyProtection="1">
      <alignment vertical="center" wrapText="1"/>
      <protection locked="0"/>
    </xf>
    <xf numFmtId="177" fontId="8" fillId="0" borderId="5" xfId="3" applyNumberFormat="1" applyFont="1" applyBorder="1" applyAlignment="1" applyProtection="1">
      <alignment vertical="center" wrapText="1"/>
      <protection locked="0"/>
    </xf>
    <xf numFmtId="178" fontId="7" fillId="5" borderId="4" xfId="2" applyNumberFormat="1" applyFont="1" applyFill="1" applyBorder="1" applyAlignment="1" applyProtection="1">
      <alignment vertical="center" wrapText="1"/>
      <protection locked="0"/>
    </xf>
    <xf numFmtId="176" fontId="7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7" fillId="5" borderId="5" xfId="2" applyNumberFormat="1" applyFont="1" applyFill="1" applyBorder="1" applyAlignment="1">
      <alignment horizontal="right" vertical="center" wrapText="1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0" fontId="22" fillId="0" borderId="0" xfId="4" applyNumberFormat="1" applyFont="1" applyFill="1" applyBorder="1" applyAlignment="1" applyProtection="1">
      <alignment horizontal="left" vertical="center"/>
      <protection locked="0"/>
    </xf>
    <xf numFmtId="178" fontId="22" fillId="3" borderId="0" xfId="0" applyNumberFormat="1" applyFont="1" applyFill="1" applyBorder="1" applyAlignment="1" applyProtection="1">
      <alignment horizontal="center" vertical="center"/>
      <protection locked="0"/>
    </xf>
    <xf numFmtId="0" fontId="22" fillId="3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2" xfId="0" applyNumberFormat="1" applyFont="1" applyBorder="1" applyProtection="1">
      <alignment vertical="center"/>
      <protection locked="0"/>
    </xf>
    <xf numFmtId="0" fontId="22" fillId="3" borderId="2" xfId="0" applyNumberFormat="1" applyFont="1" applyFill="1" applyBorder="1" applyAlignment="1" applyProtection="1">
      <alignment vertical="center" wrapText="1"/>
      <protection locked="0"/>
    </xf>
    <xf numFmtId="0" fontId="22" fillId="3" borderId="0" xfId="4" applyNumberFormat="1" applyFont="1" applyFill="1" applyBorder="1" applyAlignment="1" applyProtection="1">
      <alignment horizontal="left" vertical="center"/>
      <protection locked="0"/>
    </xf>
    <xf numFmtId="0" fontId="22" fillId="3" borderId="0" xfId="0" applyNumberFormat="1" applyFont="1" applyFill="1" applyBorder="1" applyAlignment="1" applyProtection="1">
      <alignment vertical="center" wrapText="1"/>
      <protection locked="0"/>
    </xf>
    <xf numFmtId="178" fontId="22" fillId="3" borderId="0" xfId="0" applyNumberFormat="1" applyFont="1" applyFill="1" applyBorder="1" applyAlignment="1" applyProtection="1">
      <alignment vertical="center" wrapText="1"/>
      <protection locked="0"/>
    </xf>
    <xf numFmtId="0" fontId="15" fillId="0" borderId="4" xfId="1" applyFont="1" applyFill="1" applyBorder="1" applyAlignment="1">
      <alignment horizontal="left" vertical="center" wrapText="1"/>
    </xf>
    <xf numFmtId="178" fontId="1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2" applyNumberFormat="1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vertical="center" wrapText="1"/>
    </xf>
    <xf numFmtId="0" fontId="28" fillId="0" borderId="4" xfId="0" applyFont="1" applyFill="1" applyBorder="1" applyAlignment="1">
      <alignment horizontal="center" vertical="center"/>
    </xf>
    <xf numFmtId="58" fontId="28" fillId="0" borderId="4" xfId="0" applyNumberFormat="1" applyFont="1" applyFill="1" applyBorder="1" applyAlignment="1">
      <alignment horizontal="center" vertical="center" wrapText="1"/>
    </xf>
    <xf numFmtId="20" fontId="28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left" vertical="center" wrapText="1"/>
    </xf>
    <xf numFmtId="0" fontId="15" fillId="0" borderId="5" xfId="2" applyNumberFormat="1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31" fillId="0" borderId="4" xfId="7" applyFont="1" applyFill="1" applyBorder="1" applyAlignment="1" applyProtection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center" wrapText="1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177" fontId="7" fillId="0" borderId="12" xfId="3" applyNumberFormat="1" applyFont="1" applyFill="1" applyBorder="1" applyAlignment="1" applyProtection="1">
      <alignment horizontal="left" vertical="center" wrapText="1"/>
    </xf>
    <xf numFmtId="40" fontId="8" fillId="0" borderId="13" xfId="5" applyNumberFormat="1" applyFont="1" applyFill="1" applyBorder="1" applyAlignment="1" applyProtection="1">
      <alignment horizontal="right" vertical="center" wrapText="1"/>
    </xf>
    <xf numFmtId="40" fontId="8" fillId="0" borderId="14" xfId="5" applyNumberFormat="1" applyFont="1" applyFill="1" applyBorder="1" applyAlignment="1" applyProtection="1">
      <alignment horizontal="right" vertical="center" wrapText="1"/>
    </xf>
    <xf numFmtId="0" fontId="16" fillId="0" borderId="4" xfId="2" applyFont="1" applyFill="1" applyBorder="1" applyAlignment="1">
      <alignment horizontal="left" vertical="center" wrapText="1"/>
    </xf>
    <xf numFmtId="177" fontId="19" fillId="6" borderId="16" xfId="3" applyNumberFormat="1" applyFont="1" applyFill="1" applyBorder="1" applyAlignment="1">
      <alignment vertical="center" wrapText="1"/>
    </xf>
    <xf numFmtId="177" fontId="19" fillId="6" borderId="17" xfId="3" applyNumberFormat="1" applyFont="1" applyFill="1" applyBorder="1" applyAlignment="1">
      <alignment vertical="center" wrapText="1"/>
    </xf>
    <xf numFmtId="177" fontId="19" fillId="6" borderId="18" xfId="3" applyNumberFormat="1" applyFont="1" applyFill="1" applyBorder="1" applyAlignment="1">
      <alignment vertical="center" wrapText="1"/>
    </xf>
    <xf numFmtId="177" fontId="7" fillId="0" borderId="6" xfId="3" applyNumberFormat="1" applyFont="1" applyBorder="1" applyAlignment="1" applyProtection="1">
      <alignment horizontal="left" vertical="center" wrapText="1"/>
    </xf>
    <xf numFmtId="177" fontId="7" fillId="0" borderId="12" xfId="3" applyNumberFormat="1" applyFont="1" applyBorder="1" applyAlignment="1" applyProtection="1">
      <alignment horizontal="left" vertical="center" wrapText="1"/>
    </xf>
    <xf numFmtId="177" fontId="7" fillId="6" borderId="3" xfId="3" applyNumberFormat="1" applyFont="1" applyFill="1" applyBorder="1" applyAlignment="1" applyProtection="1">
      <alignment horizontal="center" vertical="center" wrapText="1"/>
    </xf>
    <xf numFmtId="177" fontId="7" fillId="6" borderId="4" xfId="3" applyNumberFormat="1" applyFont="1" applyFill="1" applyBorder="1" applyAlignment="1" applyProtection="1">
      <alignment horizontal="center" vertical="center"/>
    </xf>
    <xf numFmtId="40" fontId="7" fillId="5" borderId="6" xfId="6" applyNumberFormat="1" applyFont="1" applyFill="1" applyBorder="1" applyAlignment="1" applyProtection="1">
      <alignment horizontal="right" vertical="center" wrapText="1"/>
    </xf>
    <xf numFmtId="40" fontId="7" fillId="5" borderId="12" xfId="6" applyNumberFormat="1" applyFont="1" applyFill="1" applyBorder="1" applyAlignment="1" applyProtection="1">
      <alignment horizontal="right" vertical="center" wrapText="1"/>
    </xf>
    <xf numFmtId="177" fontId="7" fillId="6" borderId="3" xfId="3" applyNumberFormat="1" applyFont="1" applyFill="1" applyBorder="1" applyAlignment="1">
      <alignment vertical="center" wrapText="1"/>
    </xf>
    <xf numFmtId="177" fontId="7" fillId="6" borderId="4" xfId="3" applyNumberFormat="1" applyFont="1" applyFill="1" applyBorder="1" applyAlignment="1">
      <alignment vertical="center"/>
    </xf>
    <xf numFmtId="177" fontId="5" fillId="2" borderId="1" xfId="3" applyNumberFormat="1" applyFont="1" applyFill="1" applyBorder="1">
      <alignment vertical="center"/>
    </xf>
    <xf numFmtId="0" fontId="5" fillId="0" borderId="0" xfId="0" applyFont="1" applyBorder="1">
      <alignment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177" fontId="7" fillId="0" borderId="6" xfId="3" applyNumberFormat="1" applyFont="1" applyFill="1" applyBorder="1" applyAlignment="1" applyProtection="1">
      <alignment horizontal="left" vertical="center" wrapText="1"/>
    </xf>
    <xf numFmtId="177" fontId="7" fillId="0" borderId="12" xfId="3" applyNumberFormat="1" applyFont="1" applyFill="1" applyBorder="1" applyAlignment="1" applyProtection="1">
      <alignment horizontal="left" vertical="center" wrapText="1"/>
    </xf>
    <xf numFmtId="40" fontId="8" fillId="0" borderId="13" xfId="5" applyNumberFormat="1" applyFont="1" applyFill="1" applyBorder="1" applyAlignment="1" applyProtection="1">
      <alignment horizontal="right" vertical="center" wrapText="1"/>
    </xf>
    <xf numFmtId="40" fontId="8" fillId="0" borderId="14" xfId="5" applyNumberFormat="1" applyFont="1" applyFill="1" applyBorder="1" applyAlignment="1" applyProtection="1">
      <alignment horizontal="right" vertical="center" wrapText="1"/>
    </xf>
    <xf numFmtId="177" fontId="2" fillId="3" borderId="9" xfId="3" applyNumberFormat="1" applyFont="1" applyFill="1" applyBorder="1" applyAlignment="1">
      <alignment horizontal="left" vertical="center"/>
    </xf>
    <xf numFmtId="177" fontId="4" fillId="3" borderId="10" xfId="3" applyNumberFormat="1" applyFont="1" applyFill="1" applyBorder="1" applyAlignment="1">
      <alignment horizontal="left" vertical="center"/>
    </xf>
    <xf numFmtId="177" fontId="4" fillId="3" borderId="11" xfId="3" applyNumberFormat="1" applyFont="1" applyFill="1" applyBorder="1" applyAlignment="1">
      <alignment horizontal="left" vertical="center"/>
    </xf>
    <xf numFmtId="0" fontId="2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0" fontId="22" fillId="3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4" xfId="2" applyFont="1" applyFill="1" applyBorder="1" applyAlignment="1" applyProtection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15" xfId="0" applyFont="1" applyBorder="1">
      <alignment vertical="center"/>
    </xf>
    <xf numFmtId="0" fontId="26" fillId="0" borderId="12" xfId="0" applyFont="1" applyBorder="1">
      <alignment vertical="center"/>
    </xf>
    <xf numFmtId="0" fontId="28" fillId="0" borderId="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177" fontId="13" fillId="0" borderId="6" xfId="3" applyNumberFormat="1" applyFont="1" applyFill="1" applyBorder="1" applyAlignment="1" applyProtection="1">
      <alignment horizontal="left" vertical="center" wrapText="1"/>
    </xf>
    <xf numFmtId="0" fontId="18" fillId="4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49" fontId="15" fillId="0" borderId="4" xfId="2" applyNumberFormat="1" applyFont="1" applyFill="1" applyBorder="1" applyAlignment="1">
      <alignment horizontal="center" vertical="center" wrapText="1"/>
    </xf>
    <xf numFmtId="177" fontId="13" fillId="6" borderId="3" xfId="3" applyNumberFormat="1" applyFont="1" applyFill="1" applyBorder="1" applyAlignment="1">
      <alignment vertical="center" wrapText="1"/>
    </xf>
    <xf numFmtId="40" fontId="8" fillId="3" borderId="13" xfId="5" applyNumberFormat="1" applyFont="1" applyFill="1" applyBorder="1" applyAlignment="1" applyProtection="1">
      <alignment horizontal="right" vertical="center" wrapText="1"/>
    </xf>
    <xf numFmtId="40" fontId="8" fillId="3" borderId="14" xfId="5" applyNumberFormat="1" applyFont="1" applyFill="1" applyBorder="1" applyAlignment="1" applyProtection="1">
      <alignment horizontal="right"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3 3" xfId="4"/>
    <cellStyle name="常规 9" xfId="5"/>
    <cellStyle name="超链接" xfId="7" builtinId="8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3</xdr:col>
      <xdr:colOff>466725</xdr:colOff>
      <xdr:row>0</xdr:row>
      <xdr:rowOff>676275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47625"/>
          <a:ext cx="1857375" cy="628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javascript:;" TargetMode="External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abSelected="1" zoomScale="90" zoomScaleNormal="90" workbookViewId="0">
      <selection activeCell="G26" sqref="G26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96" t="s">
        <v>0</v>
      </c>
      <c r="B1" s="97"/>
      <c r="C1" s="97"/>
      <c r="D1" s="97"/>
      <c r="E1" s="97"/>
      <c r="F1" s="97"/>
      <c r="G1" s="98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71" t="s">
        <v>98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99</v>
      </c>
      <c r="C4" s="47"/>
      <c r="D4" s="45"/>
      <c r="E4" s="48"/>
      <c r="F4" s="47"/>
      <c r="G4" s="49"/>
    </row>
    <row r="5" spans="1:7" ht="20.100000000000001" customHeight="1">
      <c r="A5" s="31"/>
      <c r="B5" s="99" t="s">
        <v>20</v>
      </c>
      <c r="C5" s="99"/>
      <c r="D5" s="99"/>
      <c r="E5" s="99"/>
      <c r="F5" s="99"/>
      <c r="G5" s="50"/>
    </row>
    <row r="6" spans="1:7" ht="20.100000000000001" customHeight="1">
      <c r="A6" s="31"/>
      <c r="B6" s="99" t="s">
        <v>21</v>
      </c>
      <c r="C6" s="100"/>
      <c r="D6" s="100"/>
      <c r="E6" s="100"/>
      <c r="F6" s="100"/>
      <c r="G6" s="101"/>
    </row>
    <row r="7" spans="1:7" ht="20.100000000000001" customHeight="1">
      <c r="A7" s="31"/>
      <c r="B7" s="51" t="s">
        <v>22</v>
      </c>
      <c r="C7" s="47"/>
      <c r="D7" s="52"/>
      <c r="E7" s="52"/>
      <c r="F7" s="53"/>
      <c r="G7" s="50"/>
    </row>
    <row r="8" spans="1:7" ht="32.1" customHeight="1">
      <c r="A8" s="32"/>
      <c r="B8" s="102" t="s">
        <v>6</v>
      </c>
      <c r="C8" s="102"/>
      <c r="D8" s="102" t="s">
        <v>7</v>
      </c>
      <c r="E8" s="102"/>
      <c r="F8" s="38" t="s">
        <v>8</v>
      </c>
      <c r="G8" s="39" t="s">
        <v>9</v>
      </c>
    </row>
    <row r="9" spans="1:7" ht="32.1" customHeight="1">
      <c r="A9" s="33" t="s">
        <v>1</v>
      </c>
      <c r="B9" s="92" t="s">
        <v>24</v>
      </c>
      <c r="C9" s="93"/>
      <c r="D9" s="94">
        <f>C18</f>
        <v>12360</v>
      </c>
      <c r="E9" s="95"/>
      <c r="F9" s="40"/>
      <c r="G9" s="41"/>
    </row>
    <row r="10" spans="1:7" ht="32.1" customHeight="1">
      <c r="A10" s="33" t="s">
        <v>2</v>
      </c>
      <c r="B10" s="92" t="s">
        <v>95</v>
      </c>
      <c r="C10" s="93"/>
      <c r="D10" s="94">
        <f>F23</f>
        <v>1143.6400000000001</v>
      </c>
      <c r="E10" s="95"/>
      <c r="F10" s="40"/>
      <c r="G10" s="41"/>
    </row>
    <row r="11" spans="1:7" ht="32.1" customHeight="1">
      <c r="A11" s="33" t="s">
        <v>4</v>
      </c>
      <c r="B11" s="92" t="s">
        <v>30</v>
      </c>
      <c r="C11" s="93"/>
      <c r="D11" s="94">
        <f>F27</f>
        <v>12289.64</v>
      </c>
      <c r="E11" s="95"/>
      <c r="F11" s="40"/>
      <c r="G11" s="41"/>
    </row>
    <row r="12" spans="1:7" ht="32.1" customHeight="1">
      <c r="A12" s="33" t="s">
        <v>5</v>
      </c>
      <c r="B12" s="92" t="s">
        <v>29</v>
      </c>
      <c r="C12" s="93"/>
      <c r="D12" s="94">
        <f>F31</f>
        <v>1620</v>
      </c>
      <c r="E12" s="95"/>
      <c r="F12" s="40"/>
      <c r="G12" s="41"/>
    </row>
    <row r="13" spans="1:7" ht="32.1" customHeight="1">
      <c r="A13" s="33" t="s">
        <v>106</v>
      </c>
      <c r="B13" s="112" t="s">
        <v>105</v>
      </c>
      <c r="C13" s="72"/>
      <c r="D13" s="73"/>
      <c r="E13" s="74">
        <f>F36</f>
        <v>5200</v>
      </c>
      <c r="F13" s="40"/>
      <c r="G13" s="41"/>
    </row>
    <row r="14" spans="1:7" ht="32.1" customHeight="1">
      <c r="A14" s="33" t="s">
        <v>107</v>
      </c>
      <c r="B14" s="79" t="s">
        <v>18</v>
      </c>
      <c r="C14" s="80"/>
      <c r="D14" s="117">
        <f>F39</f>
        <v>1956.7967999999998</v>
      </c>
      <c r="E14" s="118"/>
      <c r="F14" s="40"/>
      <c r="G14" s="41" t="s">
        <v>10</v>
      </c>
    </row>
    <row r="15" spans="1:7" ht="32.1" customHeight="1">
      <c r="A15" s="81" t="s">
        <v>11</v>
      </c>
      <c r="B15" s="82"/>
      <c r="C15" s="82"/>
      <c r="D15" s="83">
        <f>SUM(D9:E14)</f>
        <v>34570.076799999995</v>
      </c>
      <c r="E15" s="84"/>
      <c r="F15" s="42"/>
      <c r="G15" s="43"/>
    </row>
    <row r="16" spans="1:7" ht="20.100000000000001" customHeight="1">
      <c r="A16" s="10"/>
      <c r="B16" s="11"/>
      <c r="C16" s="12"/>
      <c r="D16" s="11"/>
      <c r="E16" s="13"/>
      <c r="F16" s="14"/>
      <c r="G16" s="15"/>
    </row>
    <row r="17" spans="1:7" ht="32.1" customHeight="1">
      <c r="A17" s="7" t="s">
        <v>23</v>
      </c>
      <c r="B17" s="30" t="s">
        <v>6</v>
      </c>
      <c r="C17" s="8" t="s">
        <v>12</v>
      </c>
      <c r="D17" s="30" t="s">
        <v>13</v>
      </c>
      <c r="E17" s="30" t="s">
        <v>14</v>
      </c>
      <c r="F17" s="8" t="s">
        <v>15</v>
      </c>
      <c r="G17" s="9" t="s">
        <v>9</v>
      </c>
    </row>
    <row r="18" spans="1:7" s="17" customFormat="1" ht="32.1" customHeight="1">
      <c r="A18" s="23">
        <v>1</v>
      </c>
      <c r="B18" s="54" t="s">
        <v>102</v>
      </c>
      <c r="C18" s="55">
        <v>12360</v>
      </c>
      <c r="D18" s="56">
        <v>1</v>
      </c>
      <c r="E18" s="56">
        <v>1</v>
      </c>
      <c r="F18" s="26">
        <f>C18*D18*E18</f>
        <v>12360</v>
      </c>
      <c r="G18" s="57" t="s">
        <v>101</v>
      </c>
    </row>
    <row r="19" spans="1:7" ht="32.1" customHeight="1">
      <c r="A19" s="85" t="s">
        <v>27</v>
      </c>
      <c r="B19" s="86"/>
      <c r="C19" s="86"/>
      <c r="D19" s="86"/>
      <c r="E19" s="86"/>
      <c r="F19" s="18">
        <f>SUM(F17:F18)</f>
        <v>12360</v>
      </c>
      <c r="G19" s="44"/>
    </row>
    <row r="20" spans="1:7" ht="20.100000000000001" customHeight="1">
      <c r="A20" s="10"/>
      <c r="B20" s="11"/>
      <c r="C20" s="12"/>
      <c r="D20" s="11"/>
      <c r="E20" s="13"/>
      <c r="F20" s="14"/>
      <c r="G20" s="15"/>
    </row>
    <row r="21" spans="1:7" ht="32.1" customHeight="1">
      <c r="A21" s="7" t="s">
        <v>96</v>
      </c>
      <c r="B21" s="30" t="s">
        <v>6</v>
      </c>
      <c r="C21" s="8" t="s">
        <v>12</v>
      </c>
      <c r="D21" s="30" t="s">
        <v>13</v>
      </c>
      <c r="E21" s="30" t="s">
        <v>14</v>
      </c>
      <c r="F21" s="8" t="s">
        <v>15</v>
      </c>
      <c r="G21" s="9" t="s">
        <v>9</v>
      </c>
    </row>
    <row r="22" spans="1:7" s="17" customFormat="1" ht="32.1" customHeight="1">
      <c r="A22" s="23">
        <v>3</v>
      </c>
      <c r="B22" s="54" t="s">
        <v>100</v>
      </c>
      <c r="C22" s="55">
        <v>1143.6400000000001</v>
      </c>
      <c r="D22" s="56">
        <v>1</v>
      </c>
      <c r="E22" s="56">
        <v>1</v>
      </c>
      <c r="F22" s="26">
        <f>C22*D22*E22</f>
        <v>1143.6400000000001</v>
      </c>
      <c r="G22" s="57" t="s">
        <v>104</v>
      </c>
    </row>
    <row r="23" spans="1:7" ht="32.1" customHeight="1">
      <c r="A23" s="85" t="s">
        <v>97</v>
      </c>
      <c r="B23" s="86"/>
      <c r="C23" s="86"/>
      <c r="D23" s="86"/>
      <c r="E23" s="86"/>
      <c r="F23" s="18">
        <f>SUM(F22:F22)</f>
        <v>1143.6400000000001</v>
      </c>
      <c r="G23" s="19"/>
    </row>
    <row r="24" spans="1:7" ht="20.100000000000001" customHeight="1">
      <c r="A24" s="10"/>
      <c r="B24" s="11"/>
      <c r="C24" s="12"/>
      <c r="D24" s="11"/>
      <c r="E24" s="13"/>
      <c r="F24" s="14"/>
      <c r="G24" s="15"/>
    </row>
    <row r="25" spans="1:7" ht="32.1" customHeight="1">
      <c r="A25" s="7" t="s">
        <v>25</v>
      </c>
      <c r="B25" s="30" t="s">
        <v>6</v>
      </c>
      <c r="C25" s="8" t="s">
        <v>12</v>
      </c>
      <c r="D25" s="30" t="s">
        <v>13</v>
      </c>
      <c r="E25" s="30" t="s">
        <v>14</v>
      </c>
      <c r="F25" s="8" t="s">
        <v>15</v>
      </c>
      <c r="G25" s="9" t="s">
        <v>32</v>
      </c>
    </row>
    <row r="26" spans="1:7" ht="63.95" customHeight="1">
      <c r="A26" s="23">
        <v>1</v>
      </c>
      <c r="B26" s="75" t="s">
        <v>103</v>
      </c>
      <c r="C26" s="16">
        <v>722.92</v>
      </c>
      <c r="D26" s="20">
        <v>1</v>
      </c>
      <c r="E26" s="20">
        <v>17</v>
      </c>
      <c r="F26" s="26">
        <f>C26*D26*E26</f>
        <v>12289.64</v>
      </c>
      <c r="G26" s="57" t="s">
        <v>112</v>
      </c>
    </row>
    <row r="27" spans="1:7" ht="32.1" customHeight="1">
      <c r="A27" s="85" t="s">
        <v>28</v>
      </c>
      <c r="B27" s="86"/>
      <c r="C27" s="86"/>
      <c r="D27" s="86"/>
      <c r="E27" s="86"/>
      <c r="F27" s="18">
        <f>SUM(F26:F26)</f>
        <v>12289.64</v>
      </c>
      <c r="G27" s="19"/>
    </row>
    <row r="28" spans="1:7" ht="20.100000000000001" customHeight="1">
      <c r="A28" s="87"/>
      <c r="B28" s="88"/>
      <c r="C28" s="88"/>
      <c r="D28" s="89"/>
      <c r="E28" s="89"/>
      <c r="F28" s="89"/>
      <c r="G28" s="90"/>
    </row>
    <row r="29" spans="1:7" ht="32.1" customHeight="1">
      <c r="A29" s="7" t="s">
        <v>26</v>
      </c>
      <c r="B29" s="30" t="s">
        <v>6</v>
      </c>
      <c r="C29" s="8" t="s">
        <v>12</v>
      </c>
      <c r="D29" s="30" t="s">
        <v>13</v>
      </c>
      <c r="E29" s="30" t="s">
        <v>14</v>
      </c>
      <c r="F29" s="8" t="s">
        <v>15</v>
      </c>
      <c r="G29" s="9" t="s">
        <v>9</v>
      </c>
    </row>
    <row r="30" spans="1:7" s="17" customFormat="1" ht="32.1" customHeight="1">
      <c r="A30" s="23">
        <v>1</v>
      </c>
      <c r="B30" s="63" t="s">
        <v>61</v>
      </c>
      <c r="C30" s="55">
        <v>1620</v>
      </c>
      <c r="D30" s="20">
        <v>1</v>
      </c>
      <c r="E30" s="20">
        <v>1</v>
      </c>
      <c r="F30" s="26">
        <f>C30*D30*E30</f>
        <v>1620</v>
      </c>
      <c r="G30" s="64"/>
    </row>
    <row r="31" spans="1:7" ht="32.1" customHeight="1">
      <c r="A31" s="85" t="s">
        <v>31</v>
      </c>
      <c r="B31" s="86"/>
      <c r="C31" s="86"/>
      <c r="D31" s="86"/>
      <c r="E31" s="86"/>
      <c r="F31" s="18">
        <f>SUM(F30:F30)</f>
        <v>1620</v>
      </c>
      <c r="G31" s="19"/>
    </row>
    <row r="32" spans="1:7" ht="20.100000000000001" customHeight="1">
      <c r="A32" s="91"/>
      <c r="B32" s="89"/>
      <c r="C32" s="89"/>
      <c r="D32" s="89"/>
      <c r="E32" s="89"/>
      <c r="F32" s="89"/>
      <c r="G32" s="90"/>
    </row>
    <row r="33" spans="1:7" ht="32.1" customHeight="1">
      <c r="A33" s="113" t="s">
        <v>108</v>
      </c>
      <c r="B33" s="30" t="s">
        <v>109</v>
      </c>
      <c r="C33" s="8" t="s">
        <v>12</v>
      </c>
      <c r="D33" s="30" t="s">
        <v>13</v>
      </c>
      <c r="E33" s="30" t="s">
        <v>14</v>
      </c>
      <c r="F33" s="8" t="s">
        <v>15</v>
      </c>
      <c r="G33" s="9" t="s">
        <v>9</v>
      </c>
    </row>
    <row r="34" spans="1:7" ht="32.1" customHeight="1">
      <c r="A34" s="23">
        <v>1</v>
      </c>
      <c r="B34" s="114" t="s">
        <v>110</v>
      </c>
      <c r="C34" s="16">
        <v>1800</v>
      </c>
      <c r="D34" s="20">
        <v>1</v>
      </c>
      <c r="E34" s="115" t="s">
        <v>111</v>
      </c>
      <c r="F34" s="26">
        <f>C34*D34*E34</f>
        <v>1800</v>
      </c>
      <c r="G34" s="27"/>
    </row>
    <row r="35" spans="1:7" ht="32.1" customHeight="1">
      <c r="A35" s="23">
        <v>2</v>
      </c>
      <c r="B35" s="114" t="s">
        <v>113</v>
      </c>
      <c r="C35" s="16">
        <v>200</v>
      </c>
      <c r="D35" s="20">
        <v>1</v>
      </c>
      <c r="E35" s="115" t="s">
        <v>114</v>
      </c>
      <c r="F35" s="26">
        <f>C35*D35*E35</f>
        <v>3400</v>
      </c>
      <c r="G35" s="27" t="s">
        <v>115</v>
      </c>
    </row>
    <row r="36" spans="1:7" ht="32.1" customHeight="1">
      <c r="A36" s="116" t="s">
        <v>108</v>
      </c>
      <c r="B36" s="86"/>
      <c r="C36" s="86"/>
      <c r="D36" s="86"/>
      <c r="E36" s="86"/>
      <c r="F36" s="18">
        <f>SUM(F34:F35)</f>
        <v>5200</v>
      </c>
      <c r="G36" s="44"/>
    </row>
    <row r="37" spans="1:7" ht="20.100000000000001" customHeight="1">
      <c r="A37" s="91"/>
      <c r="B37" s="89"/>
      <c r="C37" s="89"/>
      <c r="D37" s="89"/>
      <c r="E37" s="89"/>
      <c r="F37" s="89"/>
      <c r="G37" s="90"/>
    </row>
    <row r="38" spans="1:7" ht="32.1" customHeight="1">
      <c r="A38" s="7" t="s">
        <v>3</v>
      </c>
      <c r="B38" s="30" t="s">
        <v>6</v>
      </c>
      <c r="C38" s="8" t="s">
        <v>12</v>
      </c>
      <c r="D38" s="30" t="s">
        <v>13</v>
      </c>
      <c r="E38" s="30" t="s">
        <v>14</v>
      </c>
      <c r="F38" s="8" t="s">
        <v>15</v>
      </c>
      <c r="G38" s="9" t="s">
        <v>9</v>
      </c>
    </row>
    <row r="39" spans="1:7" ht="32.1" customHeight="1">
      <c r="A39" s="23">
        <v>1</v>
      </c>
      <c r="B39" s="24" t="s">
        <v>17</v>
      </c>
      <c r="C39" s="16">
        <f>F19+F23+F27+F31+F36</f>
        <v>32613.279999999999</v>
      </c>
      <c r="D39" s="20">
        <v>1</v>
      </c>
      <c r="E39" s="25">
        <v>0.06</v>
      </c>
      <c r="F39" s="26">
        <f>C39*D39*E39</f>
        <v>1956.7967999999998</v>
      </c>
      <c r="G39" s="27" t="s">
        <v>16</v>
      </c>
    </row>
    <row r="40" spans="1:7" ht="32.1" customHeight="1" thickBot="1">
      <c r="A40" s="76" t="s">
        <v>19</v>
      </c>
      <c r="B40" s="77"/>
      <c r="C40" s="77"/>
      <c r="D40" s="77"/>
      <c r="E40" s="78"/>
      <c r="F40" s="28">
        <f>SUM(F38:F39)</f>
        <v>1956.7967999999998</v>
      </c>
      <c r="G40" s="29"/>
    </row>
  </sheetData>
  <sheetProtection insertColumns="0" insertRows="0" insertHyperlinks="0"/>
  <mergeCells count="26">
    <mergeCell ref="B9:C9"/>
    <mergeCell ref="D9:E9"/>
    <mergeCell ref="A1:G1"/>
    <mergeCell ref="B5:F5"/>
    <mergeCell ref="B6:G6"/>
    <mergeCell ref="B8:C8"/>
    <mergeCell ref="D8:E8"/>
    <mergeCell ref="B10:C10"/>
    <mergeCell ref="D10:E10"/>
    <mergeCell ref="B11:C11"/>
    <mergeCell ref="D11:E11"/>
    <mergeCell ref="B12:C12"/>
    <mergeCell ref="D12:E12"/>
    <mergeCell ref="A40:E40"/>
    <mergeCell ref="B14:C14"/>
    <mergeCell ref="D14:E14"/>
    <mergeCell ref="A15:C15"/>
    <mergeCell ref="D15:E15"/>
    <mergeCell ref="A23:E23"/>
    <mergeCell ref="A27:E27"/>
    <mergeCell ref="A28:G28"/>
    <mergeCell ref="A31:E31"/>
    <mergeCell ref="A37:G37"/>
    <mergeCell ref="A19:E19"/>
    <mergeCell ref="A32:G32"/>
    <mergeCell ref="A36:E3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"/>
  <sheetViews>
    <sheetView workbookViewId="0">
      <selection activeCell="K4" sqref="K4"/>
    </sheetView>
  </sheetViews>
  <sheetFormatPr defaultRowHeight="16.5"/>
  <cols>
    <col min="1" max="1" width="6.875" style="68" customWidth="1"/>
    <col min="2" max="2" width="11.75" style="68" customWidth="1"/>
    <col min="3" max="3" width="3.375" style="68" hidden="1" customWidth="1"/>
    <col min="4" max="4" width="15.375" style="68" customWidth="1"/>
    <col min="5" max="5" width="14.375" style="68" customWidth="1"/>
    <col min="6" max="6" width="19.25" style="68" hidden="1" customWidth="1"/>
    <col min="7" max="7" width="16.375" style="68" customWidth="1"/>
    <col min="8" max="8" width="21" style="68" hidden="1" customWidth="1"/>
    <col min="9" max="9" width="0.625" style="68" hidden="1" customWidth="1"/>
    <col min="10" max="10" width="9.625" style="68" customWidth="1"/>
    <col min="11" max="11" width="11.625" style="68" customWidth="1"/>
    <col min="12" max="12" width="11.25" style="68" bestFit="1" customWidth="1"/>
    <col min="13" max="13" width="9.625" style="68" customWidth="1"/>
    <col min="14" max="14" width="8.625" style="68" customWidth="1"/>
    <col min="15" max="15" width="9.625" style="68" customWidth="1"/>
    <col min="16" max="16" width="11.625" style="68" customWidth="1"/>
    <col min="17" max="17" width="9.625" style="68" customWidth="1"/>
    <col min="18" max="18" width="11.25" style="68" bestFit="1" customWidth="1"/>
    <col min="19" max="19" width="10.5" style="68" customWidth="1"/>
    <col min="20" max="20" width="8.625" style="68" customWidth="1"/>
    <col min="21" max="16384" width="9" style="68"/>
  </cols>
  <sheetData>
    <row r="1" spans="1:26" s="67" customFormat="1" ht="54.95" customHeight="1">
      <c r="A1" s="10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5"/>
      <c r="U1" s="66"/>
      <c r="V1" s="66"/>
      <c r="W1" s="66"/>
      <c r="X1" s="66"/>
      <c r="Y1" s="66"/>
      <c r="Z1" s="66"/>
    </row>
    <row r="2" spans="1:26" ht="38.1" customHeight="1">
      <c r="A2" s="62" t="s">
        <v>44</v>
      </c>
      <c r="B2" s="62" t="s">
        <v>45</v>
      </c>
      <c r="C2" s="62" t="s">
        <v>46</v>
      </c>
      <c r="D2" s="62" t="s">
        <v>47</v>
      </c>
      <c r="E2" s="62" t="s">
        <v>48</v>
      </c>
      <c r="F2" s="62" t="s">
        <v>49</v>
      </c>
      <c r="G2" s="62" t="s">
        <v>50</v>
      </c>
      <c r="H2" s="62" t="s">
        <v>51</v>
      </c>
      <c r="I2" s="62" t="s">
        <v>52</v>
      </c>
      <c r="J2" s="62" t="s">
        <v>53</v>
      </c>
      <c r="K2" s="62" t="s">
        <v>54</v>
      </c>
      <c r="L2" s="62" t="s">
        <v>55</v>
      </c>
      <c r="M2" s="62" t="s">
        <v>56</v>
      </c>
      <c r="N2" s="62" t="s">
        <v>57</v>
      </c>
      <c r="O2" s="62" t="s">
        <v>58</v>
      </c>
      <c r="P2" s="62" t="s">
        <v>54</v>
      </c>
      <c r="Q2" s="62" t="s">
        <v>59</v>
      </c>
      <c r="R2" s="62" t="s">
        <v>55</v>
      </c>
      <c r="S2" s="62" t="s">
        <v>60</v>
      </c>
      <c r="T2" s="62" t="s">
        <v>57</v>
      </c>
    </row>
    <row r="3" spans="1:26" ht="38.1" customHeight="1">
      <c r="A3" s="65" t="s">
        <v>33</v>
      </c>
      <c r="B3" s="65" t="s">
        <v>62</v>
      </c>
      <c r="C3" s="65" t="s">
        <v>34</v>
      </c>
      <c r="D3" s="58" t="s">
        <v>63</v>
      </c>
      <c r="E3" s="65">
        <v>15380883120</v>
      </c>
      <c r="F3" s="65" t="s">
        <v>64</v>
      </c>
      <c r="G3" s="65" t="s">
        <v>65</v>
      </c>
      <c r="H3" s="69" t="s">
        <v>35</v>
      </c>
      <c r="I3" s="65" t="s">
        <v>66</v>
      </c>
      <c r="J3" s="59">
        <v>42932</v>
      </c>
      <c r="K3" s="65" t="s">
        <v>67</v>
      </c>
      <c r="L3" s="65" t="s">
        <v>68</v>
      </c>
      <c r="M3" s="60">
        <v>0.70694444444444438</v>
      </c>
      <c r="N3" s="65">
        <v>134.5</v>
      </c>
      <c r="O3" s="59">
        <v>42937</v>
      </c>
      <c r="P3" s="65" t="s">
        <v>69</v>
      </c>
      <c r="Q3" s="60">
        <v>0.58680555555555558</v>
      </c>
      <c r="R3" s="65" t="s">
        <v>68</v>
      </c>
      <c r="S3" s="60">
        <v>0.53125</v>
      </c>
      <c r="T3" s="65">
        <v>134.5</v>
      </c>
    </row>
    <row r="4" spans="1:26" ht="38.1" customHeight="1">
      <c r="A4" s="65" t="s">
        <v>36</v>
      </c>
      <c r="B4" s="58" t="s">
        <v>70</v>
      </c>
      <c r="C4" s="65" t="s">
        <v>34</v>
      </c>
      <c r="D4" s="58" t="s">
        <v>94</v>
      </c>
      <c r="E4" s="65">
        <v>13725531541</v>
      </c>
      <c r="F4" s="70" t="s">
        <v>71</v>
      </c>
      <c r="G4" s="58" t="s">
        <v>37</v>
      </c>
      <c r="H4" s="69" t="s">
        <v>38</v>
      </c>
      <c r="I4" s="65" t="s">
        <v>72</v>
      </c>
      <c r="J4" s="59">
        <v>42932</v>
      </c>
      <c r="K4" s="65" t="s">
        <v>73</v>
      </c>
      <c r="L4" s="65" t="s">
        <v>74</v>
      </c>
      <c r="M4" s="60">
        <v>0.77430555555555547</v>
      </c>
      <c r="N4" s="65">
        <v>1380</v>
      </c>
      <c r="O4" s="59">
        <v>42937</v>
      </c>
      <c r="P4" s="65" t="s">
        <v>75</v>
      </c>
      <c r="Q4" s="60">
        <v>0.62847222222222221</v>
      </c>
      <c r="R4" s="65" t="s">
        <v>74</v>
      </c>
      <c r="S4" s="60">
        <v>0.53125</v>
      </c>
      <c r="T4" s="65">
        <v>1450</v>
      </c>
    </row>
    <row r="5" spans="1:26" ht="38.1" customHeight="1">
      <c r="A5" s="65" t="s">
        <v>39</v>
      </c>
      <c r="B5" s="65" t="s">
        <v>76</v>
      </c>
      <c r="C5" s="65" t="s">
        <v>34</v>
      </c>
      <c r="D5" s="65" t="s">
        <v>77</v>
      </c>
      <c r="E5" s="65">
        <v>18629313901</v>
      </c>
      <c r="F5" s="65" t="s">
        <v>78</v>
      </c>
      <c r="G5" s="58" t="s">
        <v>80</v>
      </c>
      <c r="H5" s="69" t="s">
        <v>40</v>
      </c>
      <c r="I5" s="65" t="s">
        <v>81</v>
      </c>
      <c r="J5" s="59">
        <v>42932</v>
      </c>
      <c r="K5" s="65" t="s">
        <v>82</v>
      </c>
      <c r="L5" s="65" t="s">
        <v>83</v>
      </c>
      <c r="M5" s="60">
        <v>0.57291666666666663</v>
      </c>
      <c r="N5" s="65">
        <v>1370</v>
      </c>
      <c r="O5" s="59">
        <v>42938</v>
      </c>
      <c r="P5" s="65" t="s">
        <v>84</v>
      </c>
      <c r="Q5" s="60">
        <v>0.3923611111111111</v>
      </c>
      <c r="R5" s="65" t="s">
        <v>83</v>
      </c>
      <c r="S5" s="60">
        <v>0.3125</v>
      </c>
      <c r="T5" s="65">
        <v>1280</v>
      </c>
    </row>
    <row r="6" spans="1:26" ht="38.1" customHeight="1">
      <c r="A6" s="65" t="s">
        <v>41</v>
      </c>
      <c r="B6" s="65" t="s">
        <v>85</v>
      </c>
      <c r="C6" s="65" t="s">
        <v>34</v>
      </c>
      <c r="D6" s="65" t="s">
        <v>79</v>
      </c>
      <c r="E6" s="65">
        <v>13911289930</v>
      </c>
      <c r="F6" s="65" t="s">
        <v>86</v>
      </c>
      <c r="G6" s="65" t="s">
        <v>87</v>
      </c>
      <c r="H6" s="69" t="s">
        <v>42</v>
      </c>
      <c r="I6" s="65" t="s">
        <v>88</v>
      </c>
      <c r="J6" s="59">
        <v>42932</v>
      </c>
      <c r="K6" s="65" t="s">
        <v>89</v>
      </c>
      <c r="L6" s="65" t="s">
        <v>83</v>
      </c>
      <c r="M6" s="60">
        <v>0.51736111111111105</v>
      </c>
      <c r="N6" s="65">
        <v>1020</v>
      </c>
      <c r="O6" s="59">
        <v>42938</v>
      </c>
      <c r="P6" s="65" t="s">
        <v>90</v>
      </c>
      <c r="Q6" s="60">
        <v>0.41666666666666669</v>
      </c>
      <c r="R6" s="65" t="s">
        <v>83</v>
      </c>
      <c r="S6" s="60">
        <v>0.3125</v>
      </c>
      <c r="T6" s="65">
        <v>970</v>
      </c>
    </row>
    <row r="7" spans="1:26" ht="32.1" customHeight="1">
      <c r="A7" s="106"/>
      <c r="B7" s="107"/>
      <c r="C7" s="107"/>
      <c r="D7" s="107"/>
      <c r="E7" s="107"/>
      <c r="F7" s="107"/>
      <c r="G7" s="107"/>
      <c r="H7" s="107"/>
      <c r="I7" s="108"/>
      <c r="J7" s="109" t="s">
        <v>91</v>
      </c>
      <c r="K7" s="109"/>
      <c r="L7" s="109"/>
      <c r="M7" s="109"/>
      <c r="N7" s="61">
        <f>SUM(N3:N6)</f>
        <v>3904.5</v>
      </c>
      <c r="O7" s="109" t="s">
        <v>92</v>
      </c>
      <c r="P7" s="109"/>
      <c r="Q7" s="109"/>
      <c r="R7" s="109"/>
      <c r="S7" s="109"/>
      <c r="T7" s="61">
        <f>SUM(T3:T6)</f>
        <v>3834.5</v>
      </c>
    </row>
    <row r="8" spans="1:26" ht="32.1" customHeight="1">
      <c r="A8" s="106" t="s">
        <v>93</v>
      </c>
      <c r="B8" s="107"/>
      <c r="C8" s="107"/>
      <c r="D8" s="107"/>
      <c r="E8" s="107"/>
      <c r="F8" s="107"/>
      <c r="G8" s="107"/>
      <c r="H8" s="107"/>
      <c r="I8" s="108"/>
      <c r="J8" s="106">
        <f>SUM(N7+T7)</f>
        <v>7739</v>
      </c>
      <c r="K8" s="110"/>
      <c r="L8" s="110"/>
      <c r="M8" s="110"/>
      <c r="N8" s="110"/>
      <c r="O8" s="110"/>
      <c r="P8" s="110"/>
      <c r="Q8" s="110"/>
      <c r="R8" s="110"/>
      <c r="S8" s="110"/>
      <c r="T8" s="111"/>
    </row>
    <row r="9" spans="1:26" ht="32.1" customHeight="1"/>
    <row r="10" spans="1:26" ht="32.1" customHeight="1"/>
  </sheetData>
  <mergeCells count="6">
    <mergeCell ref="A1:T1"/>
    <mergeCell ref="A7:I7"/>
    <mergeCell ref="J7:M7"/>
    <mergeCell ref="O7:S7"/>
    <mergeCell ref="A8:I8"/>
    <mergeCell ref="J8:T8"/>
  </mergeCells>
  <phoneticPr fontId="29" type="noConversion"/>
  <hyperlinks>
    <hyperlink ref="H3" r:id="rId1" display="javascript:;"/>
    <hyperlink ref="H4" r:id="rId2" display="javascript:;"/>
    <hyperlink ref="H5" r:id="rId3" display="javascript:;"/>
    <hyperlink ref="H6" r:id="rId4" display="javascript:;"/>
  </hyperlinks>
  <pageMargins left="0.70866141732283472" right="0.70866141732283472" top="1.34" bottom="0.74803149606299213" header="0.31496062992125984" footer="0.31496062992125984"/>
  <pageSetup paperSize="9" scale="75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结算单</vt:lpstr>
      <vt:lpstr>交通明细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2017-11-22T13:28:21Z</cp:lastPrinted>
  <dcterms:created xsi:type="dcterms:W3CDTF">2016-07-20T09:34:52Z</dcterms:created>
  <dcterms:modified xsi:type="dcterms:W3CDTF">2017-11-22T13:30:22Z</dcterms:modified>
</cp:coreProperties>
</file>