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29"/>
  <workbookPr/>
  <mc:AlternateContent xmlns:mc="http://schemas.openxmlformats.org/markup-compatibility/2006">
    <mc:Choice Requires="x15">
      <x15ac:absPath xmlns:x15ac="http://schemas.microsoft.com/office/spreadsheetml/2010/11/ac" url="D:\1BMW\Crystal_上海BEDC_留学生业务Workshop\"/>
    </mc:Choice>
  </mc:AlternateContent>
  <xr:revisionPtr revIDLastSave="0" documentId="13_ncr:1_{141FDD27-1422-4229-ADC6-05C2C9117E3E}" xr6:coauthVersionLast="47" xr6:coauthVersionMax="47" xr10:uidLastSave="{00000000-0000-0000-0000-000000000000}"/>
  <bookViews>
    <workbookView xWindow="-108" yWindow="-108" windowWidth="23256" windowHeight="14616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1" i="3" l="1"/>
  <c r="H37" i="2"/>
  <c r="I36" i="2"/>
  <c r="I35" i="2"/>
  <c r="I34" i="2"/>
  <c r="I37" i="2" s="1"/>
  <c r="I18" i="2"/>
  <c r="G21" i="2" s="1"/>
  <c r="H18" i="2"/>
  <c r="B21" i="2" s="1"/>
  <c r="K21" i="2" s="1"/>
  <c r="G14" i="2"/>
  <c r="G18" i="2" s="1"/>
  <c r="H12" i="2"/>
  <c r="G12" i="2"/>
  <c r="D60" i="3"/>
  <c r="G59" i="3"/>
  <c r="F59" i="3"/>
  <c r="E59" i="3"/>
  <c r="D59" i="3"/>
  <c r="C59" i="3"/>
  <c r="H58" i="3"/>
  <c r="H57" i="3"/>
  <c r="H56" i="3"/>
  <c r="H55" i="3"/>
  <c r="H54" i="3"/>
  <c r="H53" i="3"/>
  <c r="H52" i="3"/>
  <c r="H59" i="3" s="1"/>
  <c r="E52" i="3"/>
  <c r="G51" i="3"/>
  <c r="F51" i="3"/>
  <c r="D51" i="3"/>
  <c r="C51" i="3"/>
  <c r="H50" i="3"/>
  <c r="H49" i="3"/>
  <c r="H48" i="3"/>
  <c r="H51" i="3" s="1"/>
  <c r="E48" i="3"/>
  <c r="E51" i="3" s="1"/>
  <c r="G47" i="3"/>
  <c r="F47" i="3"/>
  <c r="D47" i="3"/>
  <c r="C47" i="3"/>
  <c r="H46" i="3"/>
  <c r="H45" i="3"/>
  <c r="H47" i="3" s="1"/>
  <c r="E45" i="3"/>
  <c r="E47" i="3" s="1"/>
  <c r="G44" i="3"/>
  <c r="F44" i="3"/>
  <c r="D44" i="3"/>
  <c r="C44" i="3"/>
  <c r="H43" i="3"/>
  <c r="H42" i="3"/>
  <c r="H41" i="3"/>
  <c r="H40" i="3"/>
  <c r="H44" i="3" s="1"/>
  <c r="E40" i="3"/>
  <c r="E44" i="3" s="1"/>
  <c r="G39" i="3"/>
  <c r="F39" i="3"/>
  <c r="D39" i="3"/>
  <c r="C39" i="3"/>
  <c r="H38" i="3"/>
  <c r="H37" i="3"/>
  <c r="H36" i="3"/>
  <c r="H35" i="3"/>
  <c r="H39" i="3" s="1"/>
  <c r="E35" i="3"/>
  <c r="E39" i="3" s="1"/>
  <c r="G34" i="3"/>
  <c r="E34" i="3"/>
  <c r="D34" i="3"/>
  <c r="C34" i="3"/>
  <c r="F33" i="3"/>
  <c r="H33" i="3" s="1"/>
  <c r="H32" i="3"/>
  <c r="H30" i="3"/>
  <c r="H29" i="3"/>
  <c r="H28" i="3"/>
  <c r="H27" i="3"/>
  <c r="H26" i="3"/>
  <c r="E26" i="3"/>
  <c r="G25" i="3"/>
  <c r="D25" i="3"/>
  <c r="C25" i="3"/>
  <c r="H24" i="3"/>
  <c r="H23" i="3"/>
  <c r="F22" i="3"/>
  <c r="H22" i="3" s="1"/>
  <c r="H21" i="3"/>
  <c r="E21" i="3"/>
  <c r="E25" i="3" s="1"/>
  <c r="G20" i="3"/>
  <c r="F20" i="3"/>
  <c r="D20" i="3"/>
  <c r="C20" i="3"/>
  <c r="H19" i="3"/>
  <c r="H18" i="3"/>
  <c r="H17" i="3"/>
  <c r="H16" i="3"/>
  <c r="E16" i="3"/>
  <c r="E20" i="3" s="1"/>
  <c r="G15" i="3"/>
  <c r="F15" i="3"/>
  <c r="D15" i="3"/>
  <c r="C15" i="3"/>
  <c r="H14" i="3"/>
  <c r="H13" i="3"/>
  <c r="E13" i="3"/>
  <c r="E15" i="3" s="1"/>
  <c r="G12" i="3"/>
  <c r="F12" i="3"/>
  <c r="D12" i="3"/>
  <c r="C12" i="3"/>
  <c r="H11" i="3"/>
  <c r="H10" i="3"/>
  <c r="H9" i="3"/>
  <c r="H8" i="3"/>
  <c r="E8" i="3"/>
  <c r="E12" i="3" s="1"/>
  <c r="H20" i="3" l="1"/>
  <c r="H25" i="3"/>
  <c r="H12" i="3"/>
  <c r="G60" i="3"/>
  <c r="G65" i="3" s="1"/>
  <c r="C60" i="3"/>
  <c r="H15" i="3"/>
  <c r="F34" i="3"/>
  <c r="H31" i="3"/>
  <c r="H34" i="3"/>
  <c r="H60" i="3"/>
  <c r="C65" i="3" s="1"/>
  <c r="F60" i="3"/>
  <c r="E65" i="3" s="1"/>
  <c r="E60" i="3"/>
  <c r="A65" i="3" s="1"/>
  <c r="F25" i="3"/>
  <c r="I65" i="3" l="1"/>
</calcChain>
</file>

<file path=xl/sharedStrings.xml><?xml version="1.0" encoding="utf-8"?>
<sst xmlns="http://schemas.openxmlformats.org/spreadsheetml/2006/main" count="119" uniqueCount="98">
  <si>
    <t>【借款报销单】</t>
  </si>
  <si>
    <t>会议日期：20230424-25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</si>
  <si>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</si>
  <si>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</si>
  <si>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</si>
  <si>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</si>
  <si>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</si>
  <si>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</si>
  <si>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</si>
  <si>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</si>
  <si>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</si>
  <si>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</si>
  <si>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</si>
  <si>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</si>
  <si>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</si>
  <si>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货拉拉toDEC</t>
  </si>
  <si>
    <t>可用项目：租车费、大交通、过路费、过桥费。
加油费（仅试驾活动可用，且只可使用活动当时当地的加油票）</t>
  </si>
  <si>
    <t>货拉拉to张生记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</si>
  <si>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</si>
  <si>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</si>
  <si>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</si>
  <si>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</si>
  <si>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</si>
  <si>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</si>
  <si>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</si>
  <si>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</si>
  <si>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</si>
  <si>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张生记晚宴</t>
  </si>
  <si>
    <t>咖喱饭</t>
  </si>
  <si>
    <t>新白鹿餐厅午餐外卖</t>
  </si>
  <si>
    <t>活动餐费合计</t>
  </si>
  <si>
    <t>现地采买费用</t>
  </si>
  <si>
    <t>帽子</t>
  </si>
  <si>
    <t>尽量提供可用的原始发票，发票项目不可用的，且开票需要加收税点的可以不提供原始发票。网上交易均需提供交易截图。</t>
  </si>
  <si>
    <t>奖杯</t>
  </si>
  <si>
    <t>BMW杯子</t>
  </si>
  <si>
    <t>眼罩</t>
  </si>
  <si>
    <t>白板</t>
  </si>
  <si>
    <t>两箱怡宝矿泉水</t>
  </si>
  <si>
    <t>白色桌布*3</t>
  </si>
  <si>
    <t>山姆酒水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</si>
  <si>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</si>
  <si>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</si>
  <si>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</si>
  <si>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</si>
  <si>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</si>
  <si>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</si>
  <si>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</si>
  <si>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</si>
  <si>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</si>
  <si>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</si>
  <si>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</si>
  <si>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</si>
  <si>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</si>
  <si>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</si>
  <si>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</si>
  <si>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</si>
  <si>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</si>
  <si>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</si>
  <si>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</si>
  <si>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</si>
  <si>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</si>
  <si>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</si>
  <si>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</si>
  <si>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</si>
  <si>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</si>
  <si>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</si>
  <si>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</si>
  <si>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</si>
  <si>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</si>
  <si>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</si>
  <si>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</si>
  <si>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</si>
  <si>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</si>
  <si>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</si>
  <si>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</si>
  <si>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</si>
  <si>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</si>
  <si>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</si>
  <si>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</si>
  <si>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</si>
  <si>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</si>
  <si>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</si>
  <si>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</si>
  <si>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</si>
  <si>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</si>
  <si>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</si>
  <si>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</si>
  <si>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</si>
  <si>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</si>
  <si>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</si>
  <si>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</si>
  <si>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</si>
  <si>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</si>
  <si>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</si>
  <si>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</si>
  <si>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团号：HMOA-230415-HCB873</t>
    <phoneticPr fontId="13" type="noConversion"/>
  </si>
  <si>
    <t>顺丰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</si>
</sst>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0_ "/>
    <numFmt numFmtId="177" formatCode="0.00_);[Red]\(0.00\)"/>
    <numFmt numFmtId="178" formatCode="#,##0.00;[Red]#,##0.00"/>
    <numFmt numFmtId="179" formatCode="0.00_ "/>
    <numFmt numFmtId="180" formatCode="#,##0.00_);[Red]\(#,##0.00\)"/>
  </numFmts>
  <fonts count="14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</cellStyleXfs>
  <cellXfs count="108">
    <xf numFmtId="0" fontId="0" fillId="0" borderId="0" xfId="0">
      <alignment vertical="center"/>
    </xf>
    <xf numFmtId="0" fontId="12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>
      <alignment vertical="center"/>
    </xf>
    <xf numFmtId="0" fontId="3" fillId="0" borderId="0" xfId="2" applyFont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7" fontId="3" fillId="3" borderId="8" xfId="2" applyNumberFormat="1" applyFont="1" applyFill="1" applyBorder="1" applyAlignment="1">
      <alignment horizontal="center" vertical="center"/>
    </xf>
    <xf numFmtId="177" fontId="3" fillId="4" borderId="8" xfId="2" applyNumberFormat="1" applyFont="1" applyFill="1" applyBorder="1" applyAlignment="1">
      <alignment horizontal="center" vertical="center"/>
    </xf>
    <xf numFmtId="178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3" borderId="8" xfId="2" applyFont="1" applyFill="1" applyBorder="1">
      <alignment vertical="center"/>
    </xf>
    <xf numFmtId="0" fontId="4" fillId="0" borderId="8" xfId="2" applyFont="1" applyBorder="1">
      <alignment vertical="center"/>
    </xf>
    <xf numFmtId="176" fontId="3" fillId="0" borderId="0" xfId="2" applyNumberFormat="1" applyFont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9" fontId="7" fillId="7" borderId="8" xfId="0" applyNumberFormat="1" applyFont="1" applyFill="1" applyBorder="1" applyAlignment="1">
      <alignment horizontal="center" vertical="center"/>
    </xf>
    <xf numFmtId="179" fontId="7" fillId="8" borderId="8" xfId="0" applyNumberFormat="1" applyFont="1" applyFill="1" applyBorder="1" applyAlignment="1">
      <alignment horizontal="center" vertical="center"/>
    </xf>
    <xf numFmtId="180" fontId="7" fillId="7" borderId="8" xfId="0" applyNumberFormat="1" applyFont="1" applyFill="1" applyBorder="1" applyAlignment="1">
      <alignment horizontal="center" vertical="center"/>
    </xf>
    <xf numFmtId="0" fontId="7" fillId="7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9" borderId="8" xfId="0" applyFont="1" applyFill="1" applyBorder="1" applyAlignment="1">
      <alignment horizontal="center" vertical="center"/>
    </xf>
    <xf numFmtId="0" fontId="8" fillId="9" borderId="8" xfId="0" applyFont="1" applyFill="1" applyBorder="1" applyAlignment="1">
      <alignment horizontal="center" vertical="center"/>
    </xf>
    <xf numFmtId="180" fontId="6" fillId="9" borderId="8" xfId="0" applyNumberFormat="1" applyFont="1" applyFill="1" applyBorder="1" applyAlignment="1">
      <alignment horizontal="right" vertical="center"/>
    </xf>
    <xf numFmtId="0" fontId="6" fillId="0" borderId="11" xfId="0" applyFont="1" applyBorder="1" applyAlignment="1">
      <alignment horizontal="center" vertical="center"/>
    </xf>
    <xf numFmtId="0" fontId="1" fillId="0" borderId="0" xfId="2" applyFont="1">
      <alignment vertical="center"/>
    </xf>
    <xf numFmtId="0" fontId="0" fillId="0" borderId="8" xfId="0" applyBorder="1">
      <alignment vertical="center"/>
    </xf>
    <xf numFmtId="0" fontId="6" fillId="9" borderId="8" xfId="0" applyFont="1" applyFill="1" applyBorder="1">
      <alignment vertical="center"/>
    </xf>
    <xf numFmtId="0" fontId="9" fillId="0" borderId="8" xfId="0" applyFont="1" applyBorder="1">
      <alignment vertical="center"/>
    </xf>
    <xf numFmtId="0" fontId="7" fillId="10" borderId="8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80" fontId="6" fillId="0" borderId="0" xfId="0" applyNumberFormat="1" applyFont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180" fontId="0" fillId="3" borderId="8" xfId="0" applyNumberFormat="1" applyFill="1" applyBorder="1" applyAlignment="1">
      <alignment horizontal="right" vertical="center"/>
    </xf>
    <xf numFmtId="0" fontId="10" fillId="0" borderId="8" xfId="0" applyFont="1" applyBorder="1">
      <alignment vertical="center"/>
    </xf>
    <xf numFmtId="0" fontId="0" fillId="3" borderId="8" xfId="0" applyFill="1" applyBorder="1">
      <alignment vertical="center"/>
    </xf>
    <xf numFmtId="0" fontId="0" fillId="3" borderId="8" xfId="0" applyFill="1" applyBorder="1" applyAlignment="1">
      <alignment horizontal="left" vertical="center"/>
    </xf>
    <xf numFmtId="0" fontId="1" fillId="0" borderId="0" xfId="2" applyFont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79" fontId="7" fillId="8" borderId="8" xfId="0" applyNumberFormat="1" applyFont="1" applyFill="1" applyBorder="1" applyAlignment="1">
      <alignment horizontal="center" vertical="center"/>
    </xf>
    <xf numFmtId="0" fontId="8" fillId="7" borderId="6" xfId="0" applyFont="1" applyFill="1" applyBorder="1" applyAlignment="1">
      <alignment horizontal="center" vertical="center"/>
    </xf>
    <xf numFmtId="0" fontId="8" fillId="7" borderId="12" xfId="0" applyFont="1" applyFill="1" applyBorder="1" applyAlignment="1">
      <alignment horizontal="center" vertical="center"/>
    </xf>
    <xf numFmtId="0" fontId="7" fillId="8" borderId="12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0" fillId="5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180" fontId="0" fillId="0" borderId="9" xfId="0" applyNumberFormat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180" fontId="0" fillId="0" borderId="10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7" fontId="3" fillId="3" borderId="6" xfId="2" applyNumberFormat="1" applyFont="1" applyFill="1" applyBorder="1" applyAlignment="1">
      <alignment horizontal="center" vertical="center"/>
    </xf>
    <xf numFmtId="177" fontId="3" fillId="3" borderId="7" xfId="2" applyNumberFormat="1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178" fontId="4" fillId="0" borderId="6" xfId="2" applyNumberFormat="1" applyFont="1" applyBorder="1" applyAlignment="1">
      <alignment horizontal="center" vertical="center"/>
    </xf>
    <xf numFmtId="178" fontId="4" fillId="0" borderId="7" xfId="2" applyNumberFormat="1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177" fontId="3" fillId="3" borderId="8" xfId="2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429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J67"/>
  <sheetViews>
    <sheetView tabSelected="1" view="pageBreakPreview" zoomScale="80" zoomScaleNormal="100" zoomScaleSheetLayoutView="80" workbookViewId="0">
      <selection activeCell="K20" sqref="K20"/>
    </sheetView>
  </sheetViews>
  <sheetFormatPr defaultColWidth="9" defaultRowHeight="21" customHeight="1" x14ac:dyDescent="0.25"/>
  <cols>
    <col min="1" max="1" width="9" style="29"/>
    <col min="2" max="2" width="20" customWidth="1"/>
    <col min="3" max="3" width="14.6640625" style="30" bestFit="1" customWidth="1"/>
    <col min="5" max="5" width="14.6640625" bestFit="1" customWidth="1"/>
    <col min="6" max="6" width="18.109375" customWidth="1"/>
    <col min="7" max="7" width="11.88671875"/>
    <col min="8" max="8" width="14.88671875" customWidth="1"/>
    <col min="9" max="9" width="24.88671875" customWidth="1"/>
    <col min="10" max="10" width="39.44140625" customWidth="1"/>
  </cols>
  <sheetData>
    <row r="2" spans="1:10" ht="21" customHeight="1" x14ac:dyDescent="0.25">
      <c r="C2" s="52" t="s">
        <v>0</v>
      </c>
      <c r="D2" s="52"/>
      <c r="E2" s="52"/>
      <c r="F2" s="52"/>
      <c r="G2" s="52"/>
      <c r="H2" s="52"/>
      <c r="I2" s="40"/>
      <c r="J2" s="40"/>
    </row>
    <row r="4" spans="1:10" ht="21" customHeight="1" x14ac:dyDescent="0.25">
      <c r="H4" s="81" t="s">
        <v>96</v>
      </c>
      <c r="I4" s="81"/>
      <c r="J4" s="81" t="s">
        <v>1</v>
      </c>
    </row>
    <row r="5" spans="1:10" ht="21" customHeight="1" x14ac:dyDescent="0.25">
      <c r="H5" s="82"/>
      <c r="I5" s="82"/>
      <c r="J5" s="82"/>
    </row>
    <row r="6" spans="1:10" ht="21" customHeight="1" x14ac:dyDescent="0.25">
      <c r="A6" s="64" t="s">
        <v>2</v>
      </c>
      <c r="B6" s="69" t="s">
        <v>3</v>
      </c>
      <c r="C6" s="53" t="s">
        <v>4</v>
      </c>
      <c r="D6" s="53"/>
      <c r="E6" s="53"/>
      <c r="F6" s="54" t="s">
        <v>5</v>
      </c>
      <c r="G6" s="54"/>
      <c r="H6" s="54"/>
      <c r="I6" s="54"/>
      <c r="J6" s="69" t="s">
        <v>6</v>
      </c>
    </row>
    <row r="7" spans="1:10" ht="21" customHeight="1" x14ac:dyDescent="0.25">
      <c r="A7" s="64"/>
      <c r="B7" s="69"/>
      <c r="C7" s="33" t="s">
        <v>7</v>
      </c>
      <c r="D7" s="34" t="s">
        <v>8</v>
      </c>
      <c r="E7" s="31" t="s">
        <v>9</v>
      </c>
      <c r="F7" s="32" t="s">
        <v>10</v>
      </c>
      <c r="G7" s="32" t="s">
        <v>11</v>
      </c>
      <c r="H7" s="32" t="s">
        <v>12</v>
      </c>
      <c r="I7" s="32" t="s">
        <v>13</v>
      </c>
      <c r="J7" s="69"/>
    </row>
    <row r="8" spans="1:10" ht="21" customHeight="1" x14ac:dyDescent="0.25">
      <c r="A8" s="65">
        <v>1</v>
      </c>
      <c r="B8" s="58" t="s">
        <v>14</v>
      </c>
      <c r="C8" s="70"/>
      <c r="D8" s="74"/>
      <c r="E8" s="70">
        <f>C8*D8</f>
        <v>0</v>
      </c>
      <c r="F8" s="35">
        <v>71.760000000000005</v>
      </c>
      <c r="G8" s="35">
        <v>0</v>
      </c>
      <c r="H8" s="35">
        <f>F8+G8</f>
        <v>71.760000000000005</v>
      </c>
      <c r="I8" s="50" t="s">
        <v>15</v>
      </c>
      <c r="J8" s="75" t="s">
        <v>16</v>
      </c>
    </row>
    <row r="9" spans="1:10" ht="21" customHeight="1" x14ac:dyDescent="0.25">
      <c r="A9" s="65"/>
      <c r="B9" s="58"/>
      <c r="C9" s="70"/>
      <c r="D9" s="74"/>
      <c r="E9" s="70"/>
      <c r="F9" s="35">
        <v>54.92</v>
      </c>
      <c r="G9" s="35">
        <v>0</v>
      </c>
      <c r="H9" s="35">
        <f>F9+G9</f>
        <v>54.92</v>
      </c>
      <c r="I9" s="50" t="s">
        <v>17</v>
      </c>
      <c r="J9" s="76"/>
    </row>
    <row r="10" spans="1:10" ht="21" customHeight="1" x14ac:dyDescent="0.25">
      <c r="A10" s="65"/>
      <c r="B10" s="58"/>
      <c r="C10" s="70"/>
      <c r="D10" s="74"/>
      <c r="E10" s="70"/>
      <c r="F10" s="35">
        <v>0</v>
      </c>
      <c r="G10" s="35">
        <v>0</v>
      </c>
      <c r="H10" s="35">
        <f>F10+G10</f>
        <v>0</v>
      </c>
      <c r="I10" s="50"/>
      <c r="J10" s="76"/>
    </row>
    <row r="11" spans="1:10" ht="21" customHeight="1" x14ac:dyDescent="0.25">
      <c r="A11" s="65"/>
      <c r="B11" s="58"/>
      <c r="C11" s="70"/>
      <c r="D11" s="74"/>
      <c r="E11" s="70"/>
      <c r="F11" s="35">
        <v>0</v>
      </c>
      <c r="G11" s="35">
        <v>0</v>
      </c>
      <c r="H11" s="35">
        <f>F11+G11</f>
        <v>0</v>
      </c>
      <c r="I11" s="50"/>
      <c r="J11" s="76"/>
    </row>
    <row r="12" spans="1:10" s="28" customFormat="1" ht="21" customHeight="1" x14ac:dyDescent="0.25">
      <c r="A12" s="36"/>
      <c r="B12" s="37" t="s">
        <v>18</v>
      </c>
      <c r="C12" s="38">
        <f>SUM(C8)</f>
        <v>0</v>
      </c>
      <c r="D12" s="38">
        <f>SUM(D8)</f>
        <v>0</v>
      </c>
      <c r="E12" s="38">
        <f>SUM(E8)</f>
        <v>0</v>
      </c>
      <c r="F12" s="38">
        <f>SUM(F8:F11)</f>
        <v>126.68</v>
      </c>
      <c r="G12" s="38">
        <f>SUM(G8:G11)</f>
        <v>0</v>
      </c>
      <c r="H12" s="38">
        <f>SUM(H8:H11)</f>
        <v>126.68</v>
      </c>
      <c r="I12" s="42"/>
      <c r="J12" s="77"/>
    </row>
    <row r="13" spans="1:10" ht="21" customHeight="1" x14ac:dyDescent="0.25">
      <c r="A13" s="66">
        <v>2</v>
      </c>
      <c r="B13" s="59" t="s">
        <v>19</v>
      </c>
      <c r="C13" s="71">
        <v>0</v>
      </c>
      <c r="D13" s="66"/>
      <c r="E13" s="71">
        <f>C13*D13</f>
        <v>0</v>
      </c>
      <c r="F13" s="35">
        <v>0</v>
      </c>
      <c r="G13" s="35">
        <v>0</v>
      </c>
      <c r="H13" s="35">
        <f>F13+G13</f>
        <v>0</v>
      </c>
      <c r="I13" s="41"/>
      <c r="J13" s="75" t="s">
        <v>20</v>
      </c>
    </row>
    <row r="14" spans="1:10" ht="21" customHeight="1" x14ac:dyDescent="0.25">
      <c r="A14" s="67"/>
      <c r="B14" s="60"/>
      <c r="C14" s="72"/>
      <c r="D14" s="67"/>
      <c r="E14" s="72"/>
      <c r="F14" s="35">
        <v>0</v>
      </c>
      <c r="G14" s="35">
        <v>0</v>
      </c>
      <c r="H14" s="35">
        <f t="shared" ref="H14" si="0">F14+G14</f>
        <v>0</v>
      </c>
      <c r="I14" s="41"/>
      <c r="J14" s="76"/>
    </row>
    <row r="15" spans="1:10" s="28" customFormat="1" ht="21" customHeight="1" x14ac:dyDescent="0.25">
      <c r="A15" s="36"/>
      <c r="B15" s="37" t="s">
        <v>21</v>
      </c>
      <c r="C15" s="38">
        <f>SUM(C13)</f>
        <v>0</v>
      </c>
      <c r="D15" s="38">
        <f>SUM(D13)</f>
        <v>0</v>
      </c>
      <c r="E15" s="38">
        <f>SUM(E13)</f>
        <v>0</v>
      </c>
      <c r="F15" s="38">
        <f>SUM(F13:F14)</f>
        <v>0</v>
      </c>
      <c r="G15" s="38">
        <f>SUM(G13:G14)</f>
        <v>0</v>
      </c>
      <c r="H15" s="38">
        <f>SUM(H13:H14)</f>
        <v>0</v>
      </c>
      <c r="I15" s="42"/>
      <c r="J15" s="77"/>
    </row>
    <row r="16" spans="1:10" ht="21" customHeight="1" x14ac:dyDescent="0.25">
      <c r="A16" s="65">
        <v>3</v>
      </c>
      <c r="B16" s="58" t="s">
        <v>22</v>
      </c>
      <c r="C16" s="70">
        <v>0</v>
      </c>
      <c r="D16" s="74"/>
      <c r="E16" s="70">
        <f>C16*D16</f>
        <v>0</v>
      </c>
      <c r="F16" s="35">
        <v>0</v>
      </c>
      <c r="G16" s="35">
        <v>0</v>
      </c>
      <c r="H16" s="35">
        <f>F16+G16</f>
        <v>0</v>
      </c>
      <c r="I16" s="41"/>
      <c r="J16" s="83" t="s">
        <v>23</v>
      </c>
    </row>
    <row r="17" spans="1:10" ht="21" customHeight="1" x14ac:dyDescent="0.25">
      <c r="A17" s="65"/>
      <c r="B17" s="58"/>
      <c r="C17" s="70"/>
      <c r="D17" s="74"/>
      <c r="E17" s="70"/>
      <c r="F17" s="35">
        <v>0</v>
      </c>
      <c r="G17" s="35">
        <v>0</v>
      </c>
      <c r="H17" s="35">
        <f>F17+G17</f>
        <v>0</v>
      </c>
      <c r="I17" s="41"/>
      <c r="J17" s="84"/>
    </row>
    <row r="18" spans="1:10" ht="21" customHeight="1" x14ac:dyDescent="0.25">
      <c r="A18" s="65"/>
      <c r="B18" s="58"/>
      <c r="C18" s="70"/>
      <c r="D18" s="74"/>
      <c r="E18" s="70"/>
      <c r="F18" s="35">
        <v>0</v>
      </c>
      <c r="G18" s="35">
        <v>0</v>
      </c>
      <c r="H18" s="35">
        <f>F18+G18</f>
        <v>0</v>
      </c>
      <c r="I18" s="41"/>
      <c r="J18" s="84"/>
    </row>
    <row r="19" spans="1:10" ht="21" customHeight="1" x14ac:dyDescent="0.25">
      <c r="A19" s="65"/>
      <c r="B19" s="58"/>
      <c r="C19" s="70"/>
      <c r="D19" s="74"/>
      <c r="E19" s="70"/>
      <c r="F19" s="35">
        <v>0</v>
      </c>
      <c r="G19" s="35">
        <v>0</v>
      </c>
      <c r="H19" s="35">
        <f>F19+G19</f>
        <v>0</v>
      </c>
      <c r="I19" s="41"/>
      <c r="J19" s="84"/>
    </row>
    <row r="20" spans="1:10" s="28" customFormat="1" ht="21" customHeight="1" x14ac:dyDescent="0.25">
      <c r="A20" s="36"/>
      <c r="B20" s="37" t="s">
        <v>24</v>
      </c>
      <c r="C20" s="38">
        <f>SUM(C16)</f>
        <v>0</v>
      </c>
      <c r="D20" s="38">
        <f t="shared" ref="D20:E20" si="1">SUM(D16)</f>
        <v>0</v>
      </c>
      <c r="E20" s="38">
        <f t="shared" si="1"/>
        <v>0</v>
      </c>
      <c r="F20" s="38">
        <f>SUM(F16:F19)</f>
        <v>0</v>
      </c>
      <c r="G20" s="38">
        <f t="shared" ref="G20:H20" si="2">SUM(G16:G19)</f>
        <v>0</v>
      </c>
      <c r="H20" s="38">
        <f t="shared" si="2"/>
        <v>0</v>
      </c>
      <c r="I20" s="42"/>
      <c r="J20" s="85"/>
    </row>
    <row r="21" spans="1:10" ht="21" customHeight="1" x14ac:dyDescent="0.25">
      <c r="A21" s="65">
        <v>4</v>
      </c>
      <c r="B21" s="58" t="s">
        <v>25</v>
      </c>
      <c r="C21" s="70">
        <v>18000</v>
      </c>
      <c r="D21" s="74">
        <v>1</v>
      </c>
      <c r="E21" s="70">
        <f>C21*D21</f>
        <v>18000</v>
      </c>
      <c r="F21" s="35">
        <v>0</v>
      </c>
      <c r="G21" s="35">
        <v>0</v>
      </c>
      <c r="H21" s="35">
        <f>F21+G21</f>
        <v>0</v>
      </c>
      <c r="I21" s="51"/>
      <c r="J21" s="83" t="s">
        <v>26</v>
      </c>
    </row>
    <row r="22" spans="1:10" ht="21" customHeight="1" x14ac:dyDescent="0.25">
      <c r="A22" s="65"/>
      <c r="B22" s="58"/>
      <c r="C22" s="70"/>
      <c r="D22" s="74"/>
      <c r="E22" s="70"/>
      <c r="F22" s="35">
        <f>9000+1935</f>
        <v>10935</v>
      </c>
      <c r="G22" s="35">
        <v>0</v>
      </c>
      <c r="H22" s="35">
        <f>F22+G22</f>
        <v>10935</v>
      </c>
      <c r="I22" s="50" t="s">
        <v>27</v>
      </c>
      <c r="J22" s="84"/>
    </row>
    <row r="23" spans="1:10" ht="21" customHeight="1" x14ac:dyDescent="0.25">
      <c r="A23" s="65"/>
      <c r="B23" s="58"/>
      <c r="C23" s="70"/>
      <c r="D23" s="74"/>
      <c r="E23" s="70"/>
      <c r="F23" s="35">
        <v>114.7</v>
      </c>
      <c r="G23" s="35">
        <v>0</v>
      </c>
      <c r="H23" s="35">
        <f>F23+G23</f>
        <v>114.7</v>
      </c>
      <c r="I23" s="50" t="s">
        <v>28</v>
      </c>
      <c r="J23" s="84"/>
    </row>
    <row r="24" spans="1:10" ht="21" customHeight="1" x14ac:dyDescent="0.25">
      <c r="A24" s="65"/>
      <c r="B24" s="58"/>
      <c r="C24" s="70"/>
      <c r="D24" s="74"/>
      <c r="E24" s="70"/>
      <c r="F24" s="35">
        <v>3200</v>
      </c>
      <c r="G24" s="35">
        <v>0</v>
      </c>
      <c r="H24" s="35">
        <f>F24+G24</f>
        <v>3200</v>
      </c>
      <c r="I24" s="50" t="s">
        <v>29</v>
      </c>
      <c r="J24" s="84"/>
    </row>
    <row r="25" spans="1:10" s="28" customFormat="1" ht="21" customHeight="1" x14ac:dyDescent="0.25">
      <c r="A25" s="36"/>
      <c r="B25" s="37" t="s">
        <v>30</v>
      </c>
      <c r="C25" s="38">
        <f>SUM(C21)</f>
        <v>18000</v>
      </c>
      <c r="D25" s="38">
        <f t="shared" ref="D25:E25" si="3">SUM(D21)</f>
        <v>1</v>
      </c>
      <c r="E25" s="38">
        <f t="shared" si="3"/>
        <v>18000</v>
      </c>
      <c r="F25" s="38">
        <f>SUM(F21:F24)</f>
        <v>14249.7</v>
      </c>
      <c r="G25" s="38">
        <f>SUM(G21:G24)</f>
        <v>0</v>
      </c>
      <c r="H25" s="38">
        <f>SUM(H21:H24)</f>
        <v>14249.7</v>
      </c>
      <c r="I25" s="42"/>
      <c r="J25" s="85"/>
    </row>
    <row r="26" spans="1:10" ht="21" customHeight="1" x14ac:dyDescent="0.25">
      <c r="A26" s="66">
        <v>5</v>
      </c>
      <c r="B26" s="59" t="s">
        <v>31</v>
      </c>
      <c r="C26" s="71">
        <v>7000</v>
      </c>
      <c r="D26" s="66">
        <v>1</v>
      </c>
      <c r="E26" s="71">
        <f>C26*D26</f>
        <v>7000</v>
      </c>
      <c r="F26" s="35">
        <v>1720</v>
      </c>
      <c r="G26" s="35">
        <v>0</v>
      </c>
      <c r="H26" s="35">
        <f t="shared" ref="H26:H33" si="4">F26+G26</f>
        <v>1720</v>
      </c>
      <c r="I26" s="50" t="s">
        <v>32</v>
      </c>
      <c r="J26" s="75" t="s">
        <v>33</v>
      </c>
    </row>
    <row r="27" spans="1:10" ht="21" customHeight="1" x14ac:dyDescent="0.25">
      <c r="A27" s="68"/>
      <c r="B27" s="61"/>
      <c r="C27" s="73"/>
      <c r="D27" s="68"/>
      <c r="E27" s="73"/>
      <c r="F27" s="35">
        <v>360</v>
      </c>
      <c r="G27" s="35">
        <v>0</v>
      </c>
      <c r="H27" s="35">
        <f t="shared" si="4"/>
        <v>360</v>
      </c>
      <c r="I27" s="50" t="s">
        <v>34</v>
      </c>
      <c r="J27" s="76"/>
    </row>
    <row r="28" spans="1:10" s="28" customFormat="1" ht="21" customHeight="1" x14ac:dyDescent="0.25">
      <c r="A28" s="67"/>
      <c r="B28" s="61"/>
      <c r="C28" s="73"/>
      <c r="D28" s="68"/>
      <c r="E28" s="73"/>
      <c r="F28" s="35">
        <v>3040</v>
      </c>
      <c r="G28" s="35">
        <v>0</v>
      </c>
      <c r="H28" s="35">
        <f t="shared" si="4"/>
        <v>3040</v>
      </c>
      <c r="I28" s="50" t="s">
        <v>35</v>
      </c>
      <c r="J28" s="76"/>
    </row>
    <row r="29" spans="1:10" s="28" customFormat="1" ht="21" customHeight="1" x14ac:dyDescent="0.25">
      <c r="A29" s="39"/>
      <c r="B29" s="61"/>
      <c r="C29" s="73"/>
      <c r="D29" s="68"/>
      <c r="E29" s="73"/>
      <c r="F29" s="48">
        <v>0</v>
      </c>
      <c r="G29" s="35">
        <v>34.619999999999997</v>
      </c>
      <c r="H29" s="35">
        <f t="shared" si="4"/>
        <v>34.619999999999997</v>
      </c>
      <c r="I29" s="50" t="s">
        <v>36</v>
      </c>
      <c r="J29" s="76"/>
    </row>
    <row r="30" spans="1:10" s="28" customFormat="1" ht="21" customHeight="1" x14ac:dyDescent="0.25">
      <c r="A30" s="39"/>
      <c r="B30" s="61"/>
      <c r="C30" s="73"/>
      <c r="D30" s="68"/>
      <c r="E30" s="73"/>
      <c r="F30" s="35">
        <v>90.1</v>
      </c>
      <c r="G30" s="35">
        <v>0</v>
      </c>
      <c r="H30" s="35">
        <f t="shared" si="4"/>
        <v>90.1</v>
      </c>
      <c r="I30" s="50" t="s">
        <v>37</v>
      </c>
      <c r="J30" s="76"/>
    </row>
    <row r="31" spans="1:10" s="28" customFormat="1" ht="21" customHeight="1" x14ac:dyDescent="0.25">
      <c r="A31" s="39"/>
      <c r="B31" s="61"/>
      <c r="C31" s="73"/>
      <c r="D31" s="68"/>
      <c r="E31" s="73"/>
      <c r="F31" s="35">
        <f>19.8*2</f>
        <v>39.6</v>
      </c>
      <c r="G31" s="35">
        <v>0</v>
      </c>
      <c r="H31" s="35">
        <f t="shared" si="4"/>
        <v>39.6</v>
      </c>
      <c r="I31" s="50" t="s">
        <v>38</v>
      </c>
      <c r="J31" s="76"/>
    </row>
    <row r="32" spans="1:10" s="28" customFormat="1" ht="21" customHeight="1" x14ac:dyDescent="0.25">
      <c r="A32" s="39"/>
      <c r="B32" s="61"/>
      <c r="C32" s="73"/>
      <c r="D32" s="68"/>
      <c r="E32" s="73"/>
      <c r="F32" s="48">
        <v>106.43</v>
      </c>
      <c r="G32" s="35">
        <v>0</v>
      </c>
      <c r="H32" s="35">
        <f t="shared" si="4"/>
        <v>106.43</v>
      </c>
      <c r="I32" s="50" t="s">
        <v>39</v>
      </c>
      <c r="J32" s="76"/>
    </row>
    <row r="33" spans="1:10" s="28" customFormat="1" ht="21" customHeight="1" x14ac:dyDescent="0.25">
      <c r="A33" s="39"/>
      <c r="B33" s="60"/>
      <c r="C33" s="72"/>
      <c r="D33" s="67"/>
      <c r="E33" s="72"/>
      <c r="F33" s="48">
        <f>1052.8+133.4+288</f>
        <v>1474.2</v>
      </c>
      <c r="G33" s="35">
        <v>0</v>
      </c>
      <c r="H33" s="35">
        <f t="shared" si="4"/>
        <v>1474.2</v>
      </c>
      <c r="I33" s="50" t="s">
        <v>40</v>
      </c>
      <c r="J33" s="76"/>
    </row>
    <row r="34" spans="1:10" s="28" customFormat="1" ht="21" customHeight="1" x14ac:dyDescent="0.25">
      <c r="A34" s="36"/>
      <c r="B34" s="37" t="s">
        <v>41</v>
      </c>
      <c r="C34" s="38">
        <f>SUM(C26)</f>
        <v>7000</v>
      </c>
      <c r="D34" s="38">
        <f t="shared" ref="D34:E34" si="5">SUM(D26)</f>
        <v>1</v>
      </c>
      <c r="E34" s="38">
        <f t="shared" si="5"/>
        <v>7000</v>
      </c>
      <c r="F34" s="38">
        <f>SUM(F26+F27+F28+F29+F30+F33+F31+F32)</f>
        <v>6830.3300000000008</v>
      </c>
      <c r="G34" s="38">
        <f>SUM(G26:G27)</f>
        <v>0</v>
      </c>
      <c r="H34" s="38">
        <f>SUM(H26+H27+H28+H33+H29+H30+H31+H32)</f>
        <v>6864.9500000000007</v>
      </c>
      <c r="I34" s="42"/>
      <c r="J34" s="77"/>
    </row>
    <row r="35" spans="1:10" ht="21" customHeight="1" x14ac:dyDescent="0.25">
      <c r="A35" s="65">
        <v>6</v>
      </c>
      <c r="B35" s="58" t="s">
        <v>42</v>
      </c>
      <c r="C35" s="70">
        <v>0</v>
      </c>
      <c r="D35" s="74">
        <v>10</v>
      </c>
      <c r="E35" s="70">
        <f t="shared" ref="E35:E52" si="6">C35*D35</f>
        <v>0</v>
      </c>
      <c r="F35" s="35">
        <v>0</v>
      </c>
      <c r="G35" s="35">
        <v>0</v>
      </c>
      <c r="H35" s="35">
        <f>F35+G35</f>
        <v>0</v>
      </c>
      <c r="I35" s="41"/>
      <c r="J35" s="75" t="s">
        <v>43</v>
      </c>
    </row>
    <row r="36" spans="1:10" ht="21" customHeight="1" x14ac:dyDescent="0.25">
      <c r="A36" s="65"/>
      <c r="B36" s="58"/>
      <c r="C36" s="70"/>
      <c r="D36" s="74"/>
      <c r="E36" s="70"/>
      <c r="F36" s="35">
        <v>0</v>
      </c>
      <c r="G36" s="35">
        <v>0</v>
      </c>
      <c r="H36" s="35">
        <f>F36+G36</f>
        <v>0</v>
      </c>
      <c r="I36" s="41"/>
      <c r="J36" s="84"/>
    </row>
    <row r="37" spans="1:10" ht="21" customHeight="1" x14ac:dyDescent="0.25">
      <c r="A37" s="65"/>
      <c r="B37" s="58"/>
      <c r="C37" s="70"/>
      <c r="D37" s="74"/>
      <c r="E37" s="70"/>
      <c r="F37" s="35">
        <v>0</v>
      </c>
      <c r="G37" s="35">
        <v>0</v>
      </c>
      <c r="H37" s="35">
        <f>F37+G37</f>
        <v>0</v>
      </c>
      <c r="I37" s="41"/>
      <c r="J37" s="84"/>
    </row>
    <row r="38" spans="1:10" ht="21" customHeight="1" x14ac:dyDescent="0.25">
      <c r="A38" s="65"/>
      <c r="B38" s="58"/>
      <c r="C38" s="70"/>
      <c r="D38" s="74"/>
      <c r="E38" s="70"/>
      <c r="F38" s="35">
        <v>0</v>
      </c>
      <c r="G38" s="35">
        <v>0</v>
      </c>
      <c r="H38" s="35">
        <f>F38+G38</f>
        <v>0</v>
      </c>
      <c r="I38" s="41"/>
      <c r="J38" s="84"/>
    </row>
    <row r="39" spans="1:10" s="28" customFormat="1" ht="21" customHeight="1" x14ac:dyDescent="0.25">
      <c r="A39" s="36"/>
      <c r="B39" s="37" t="s">
        <v>44</v>
      </c>
      <c r="C39" s="38">
        <f>SUM(C35)</f>
        <v>0</v>
      </c>
      <c r="D39" s="38">
        <f t="shared" ref="D39:E39" si="7">SUM(D35)</f>
        <v>10</v>
      </c>
      <c r="E39" s="38">
        <f t="shared" si="7"/>
        <v>0</v>
      </c>
      <c r="F39" s="38">
        <f>SUM(F35:F38)</f>
        <v>0</v>
      </c>
      <c r="G39" s="38">
        <f t="shared" ref="G39:H39" si="8">SUM(G35:G38)</f>
        <v>0</v>
      </c>
      <c r="H39" s="38">
        <f t="shared" si="8"/>
        <v>0</v>
      </c>
      <c r="I39" s="42"/>
      <c r="J39" s="85"/>
    </row>
    <row r="40" spans="1:10" ht="21" customHeight="1" x14ac:dyDescent="0.25">
      <c r="A40" s="65">
        <v>7</v>
      </c>
      <c r="B40" s="58" t="s">
        <v>45</v>
      </c>
      <c r="C40" s="70">
        <v>0</v>
      </c>
      <c r="D40" s="74"/>
      <c r="E40" s="70">
        <f t="shared" si="6"/>
        <v>0</v>
      </c>
      <c r="F40" s="35">
        <v>0</v>
      </c>
      <c r="G40" s="35">
        <v>0</v>
      </c>
      <c r="H40" s="35">
        <f>F40+G40</f>
        <v>0</v>
      </c>
      <c r="I40" s="41"/>
      <c r="J40" s="78"/>
    </row>
    <row r="41" spans="1:10" ht="21" customHeight="1" x14ac:dyDescent="0.25">
      <c r="A41" s="65"/>
      <c r="B41" s="58"/>
      <c r="C41" s="70"/>
      <c r="D41" s="74"/>
      <c r="E41" s="70"/>
      <c r="F41" s="35">
        <v>0</v>
      </c>
      <c r="G41" s="35">
        <v>0</v>
      </c>
      <c r="H41" s="35">
        <f>F41+G41</f>
        <v>0</v>
      </c>
      <c r="I41" s="41"/>
      <c r="J41" s="79"/>
    </row>
    <row r="42" spans="1:10" ht="21" customHeight="1" x14ac:dyDescent="0.25">
      <c r="A42" s="65"/>
      <c r="B42" s="58"/>
      <c r="C42" s="70"/>
      <c r="D42" s="74"/>
      <c r="E42" s="70"/>
      <c r="F42" s="35">
        <v>0</v>
      </c>
      <c r="G42" s="35">
        <v>0</v>
      </c>
      <c r="H42" s="35">
        <f>F42+G42</f>
        <v>0</v>
      </c>
      <c r="I42" s="41"/>
      <c r="J42" s="79"/>
    </row>
    <row r="43" spans="1:10" ht="21" customHeight="1" x14ac:dyDescent="0.25">
      <c r="A43" s="65"/>
      <c r="B43" s="58"/>
      <c r="C43" s="70"/>
      <c r="D43" s="74"/>
      <c r="E43" s="70"/>
      <c r="F43" s="35">
        <v>0</v>
      </c>
      <c r="G43" s="35">
        <v>0</v>
      </c>
      <c r="H43" s="35">
        <f>F43+G43</f>
        <v>0</v>
      </c>
      <c r="I43" s="41"/>
      <c r="J43" s="79"/>
    </row>
    <row r="44" spans="1:10" s="28" customFormat="1" ht="21" customHeight="1" x14ac:dyDescent="0.25">
      <c r="A44" s="36"/>
      <c r="B44" s="37" t="s">
        <v>46</v>
      </c>
      <c r="C44" s="38">
        <f>SUM(C40)</f>
        <v>0</v>
      </c>
      <c r="D44" s="38">
        <f t="shared" ref="D44:E44" si="9">SUM(D40)</f>
        <v>0</v>
      </c>
      <c r="E44" s="38">
        <f t="shared" si="9"/>
        <v>0</v>
      </c>
      <c r="F44" s="38">
        <f>SUM(F40:F43)</f>
        <v>0</v>
      </c>
      <c r="G44" s="38">
        <f t="shared" ref="G44:H44" si="10">SUM(G40:G43)</f>
        <v>0</v>
      </c>
      <c r="H44" s="38">
        <f t="shared" si="10"/>
        <v>0</v>
      </c>
      <c r="I44" s="42"/>
      <c r="J44" s="80"/>
    </row>
    <row r="45" spans="1:10" ht="21" customHeight="1" x14ac:dyDescent="0.25">
      <c r="A45" s="65">
        <v>8</v>
      </c>
      <c r="B45" s="58" t="s">
        <v>47</v>
      </c>
      <c r="C45" s="70">
        <v>0</v>
      </c>
      <c r="D45" s="74"/>
      <c r="E45" s="70">
        <f t="shared" si="6"/>
        <v>0</v>
      </c>
      <c r="F45" s="35">
        <v>0</v>
      </c>
      <c r="G45" s="35">
        <v>0</v>
      </c>
      <c r="H45" s="35">
        <f>F45+G45</f>
        <v>0</v>
      </c>
      <c r="I45" s="41"/>
      <c r="J45" s="83" t="s">
        <v>48</v>
      </c>
    </row>
    <row r="46" spans="1:10" ht="21" customHeight="1" x14ac:dyDescent="0.25">
      <c r="A46" s="65"/>
      <c r="B46" s="58"/>
      <c r="C46" s="70"/>
      <c r="D46" s="74"/>
      <c r="E46" s="70"/>
      <c r="F46" s="35">
        <v>0</v>
      </c>
      <c r="G46" s="35">
        <v>0</v>
      </c>
      <c r="H46" s="35">
        <f>F46+G46</f>
        <v>0</v>
      </c>
      <c r="I46" s="41"/>
      <c r="J46" s="84"/>
    </row>
    <row r="47" spans="1:10" s="28" customFormat="1" ht="21" customHeight="1" x14ac:dyDescent="0.25">
      <c r="A47" s="36"/>
      <c r="B47" s="37" t="s">
        <v>49</v>
      </c>
      <c r="C47" s="38">
        <f>SUM(C45)</f>
        <v>0</v>
      </c>
      <c r="D47" s="38">
        <f t="shared" ref="D47:E47" si="11">SUM(D45)</f>
        <v>0</v>
      </c>
      <c r="E47" s="38">
        <f t="shared" si="11"/>
        <v>0</v>
      </c>
      <c r="F47" s="38">
        <f>SUM(F45:F46)</f>
        <v>0</v>
      </c>
      <c r="G47" s="38">
        <f t="shared" ref="G47:H47" si="12">SUM(G45:G46)</f>
        <v>0</v>
      </c>
      <c r="H47" s="38">
        <f t="shared" si="12"/>
        <v>0</v>
      </c>
      <c r="I47" s="42"/>
      <c r="J47" s="85"/>
    </row>
    <row r="48" spans="1:10" ht="21" customHeight="1" x14ac:dyDescent="0.25">
      <c r="A48" s="65">
        <v>9</v>
      </c>
      <c r="B48" s="58" t="s">
        <v>50</v>
      </c>
      <c r="C48" s="70">
        <v>0</v>
      </c>
      <c r="D48" s="74"/>
      <c r="E48" s="70">
        <f t="shared" si="6"/>
        <v>0</v>
      </c>
      <c r="F48" s="35">
        <v>0</v>
      </c>
      <c r="G48" s="35">
        <v>0</v>
      </c>
      <c r="H48" s="35">
        <f>F48+G48</f>
        <v>0</v>
      </c>
      <c r="I48" s="41"/>
      <c r="J48" s="75" t="s">
        <v>51</v>
      </c>
    </row>
    <row r="49" spans="1:10" ht="21" customHeight="1" x14ac:dyDescent="0.25">
      <c r="A49" s="65"/>
      <c r="B49" s="58"/>
      <c r="C49" s="70"/>
      <c r="D49" s="74"/>
      <c r="E49" s="70"/>
      <c r="F49" s="35">
        <v>0</v>
      </c>
      <c r="G49" s="35">
        <v>0</v>
      </c>
      <c r="H49" s="35">
        <f>F49+G49</f>
        <v>0</v>
      </c>
      <c r="I49" s="41"/>
      <c r="J49" s="76"/>
    </row>
    <row r="50" spans="1:10" ht="21" customHeight="1" x14ac:dyDescent="0.25">
      <c r="A50" s="65"/>
      <c r="B50" s="58"/>
      <c r="C50" s="70"/>
      <c r="D50" s="74"/>
      <c r="E50" s="70"/>
      <c r="F50" s="35">
        <v>0</v>
      </c>
      <c r="G50" s="35">
        <v>0</v>
      </c>
      <c r="H50" s="35">
        <f>F50+G50</f>
        <v>0</v>
      </c>
      <c r="I50" s="41"/>
      <c r="J50" s="76"/>
    </row>
    <row r="51" spans="1:10" s="28" customFormat="1" ht="21" customHeight="1" x14ac:dyDescent="0.25">
      <c r="A51" s="36"/>
      <c r="B51" s="37" t="s">
        <v>52</v>
      </c>
      <c r="C51" s="38">
        <f>SUM(C48)</f>
        <v>0</v>
      </c>
      <c r="D51" s="38">
        <f t="shared" ref="D51:E51" si="13">SUM(D48)</f>
        <v>0</v>
      </c>
      <c r="E51" s="38">
        <f t="shared" si="13"/>
        <v>0</v>
      </c>
      <c r="F51" s="38">
        <f>SUM(F48:F50)</f>
        <v>0</v>
      </c>
      <c r="G51" s="38">
        <f t="shared" ref="G51:H51" si="14">SUM(G48:G50)</f>
        <v>0</v>
      </c>
      <c r="H51" s="38">
        <f t="shared" si="14"/>
        <v>0</v>
      </c>
      <c r="I51" s="42"/>
      <c r="J51" s="77"/>
    </row>
    <row r="52" spans="1:10" ht="21" customHeight="1" x14ac:dyDescent="0.25">
      <c r="A52" s="66">
        <v>10</v>
      </c>
      <c r="B52" s="58" t="s">
        <v>53</v>
      </c>
      <c r="C52" s="70">
        <v>0</v>
      </c>
      <c r="D52" s="74"/>
      <c r="E52" s="70">
        <f t="shared" si="6"/>
        <v>0</v>
      </c>
      <c r="F52" s="35">
        <v>145</v>
      </c>
      <c r="G52" s="35">
        <v>0</v>
      </c>
      <c r="H52" s="35">
        <f>F52+G52</f>
        <v>145</v>
      </c>
      <c r="I52" s="49" t="s">
        <v>97</v>
      </c>
      <c r="J52" s="78"/>
    </row>
    <row r="53" spans="1:10" ht="21" customHeight="1" x14ac:dyDescent="0.25">
      <c r="A53" s="68"/>
      <c r="B53" s="58"/>
      <c r="C53" s="70"/>
      <c r="D53" s="74"/>
      <c r="E53" s="70"/>
      <c r="F53" s="35">
        <v>0</v>
      </c>
      <c r="G53" s="35">
        <v>0</v>
      </c>
      <c r="H53" s="35">
        <f t="shared" ref="H53:H58" si="15">F53+G53</f>
        <v>0</v>
      </c>
      <c r="I53" s="49"/>
      <c r="J53" s="79"/>
    </row>
    <row r="54" spans="1:10" ht="21" customHeight="1" x14ac:dyDescent="0.25">
      <c r="A54" s="68"/>
      <c r="B54" s="58"/>
      <c r="C54" s="70"/>
      <c r="D54" s="74"/>
      <c r="E54" s="70"/>
      <c r="F54" s="35">
        <v>0</v>
      </c>
      <c r="G54" s="35">
        <v>0</v>
      </c>
      <c r="H54" s="35">
        <f t="shared" si="15"/>
        <v>0</v>
      </c>
      <c r="I54" s="41"/>
      <c r="J54" s="79"/>
    </row>
    <row r="55" spans="1:10" ht="21" customHeight="1" x14ac:dyDescent="0.25">
      <c r="A55" s="68"/>
      <c r="B55" s="58"/>
      <c r="C55" s="70"/>
      <c r="D55" s="74"/>
      <c r="E55" s="70"/>
      <c r="F55" s="35">
        <v>0</v>
      </c>
      <c r="G55" s="35">
        <v>0</v>
      </c>
      <c r="H55" s="35">
        <f t="shared" si="15"/>
        <v>0</v>
      </c>
      <c r="I55" s="41"/>
      <c r="J55" s="79"/>
    </row>
    <row r="56" spans="1:10" ht="21" customHeight="1" x14ac:dyDescent="0.25">
      <c r="A56" s="68"/>
      <c r="B56" s="58"/>
      <c r="C56" s="70"/>
      <c r="D56" s="74"/>
      <c r="E56" s="70"/>
      <c r="F56" s="35">
        <v>0</v>
      </c>
      <c r="G56" s="35">
        <v>0</v>
      </c>
      <c r="H56" s="35">
        <f t="shared" si="15"/>
        <v>0</v>
      </c>
      <c r="I56" s="41"/>
      <c r="J56" s="79"/>
    </row>
    <row r="57" spans="1:10" ht="21" customHeight="1" x14ac:dyDescent="0.25">
      <c r="A57" s="68"/>
      <c r="B57" s="58"/>
      <c r="C57" s="70"/>
      <c r="D57" s="74"/>
      <c r="E57" s="70"/>
      <c r="F57" s="35">
        <v>0</v>
      </c>
      <c r="G57" s="35">
        <v>0</v>
      </c>
      <c r="H57" s="35">
        <f t="shared" si="15"/>
        <v>0</v>
      </c>
      <c r="I57" s="41"/>
      <c r="J57" s="79"/>
    </row>
    <row r="58" spans="1:10" ht="21" customHeight="1" x14ac:dyDescent="0.25">
      <c r="A58" s="67"/>
      <c r="B58" s="58"/>
      <c r="C58" s="70"/>
      <c r="D58" s="74"/>
      <c r="E58" s="70"/>
      <c r="F58" s="35">
        <v>0</v>
      </c>
      <c r="G58" s="35">
        <v>0</v>
      </c>
      <c r="H58" s="35">
        <f t="shared" si="15"/>
        <v>0</v>
      </c>
      <c r="I58" s="41"/>
      <c r="J58" s="79"/>
    </row>
    <row r="59" spans="1:10" s="28" customFormat="1" ht="21" customHeight="1" x14ac:dyDescent="0.25">
      <c r="A59" s="36"/>
      <c r="B59" s="37" t="s">
        <v>54</v>
      </c>
      <c r="C59" s="38">
        <f>SUM(C52)</f>
        <v>0</v>
      </c>
      <c r="D59" s="38">
        <f t="shared" ref="D59:E59" si="16">SUM(D52)</f>
        <v>0</v>
      </c>
      <c r="E59" s="38">
        <f t="shared" si="16"/>
        <v>0</v>
      </c>
      <c r="F59" s="38">
        <f>SUM(F52:F58)</f>
        <v>145</v>
      </c>
      <c r="G59" s="38">
        <f t="shared" ref="G59:H59" si="17">SUM(G52:G58)</f>
        <v>0</v>
      </c>
      <c r="H59" s="38">
        <f t="shared" si="17"/>
        <v>145</v>
      </c>
      <c r="I59" s="42"/>
      <c r="J59" s="80"/>
    </row>
    <row r="60" spans="1:10" ht="21" customHeight="1" x14ac:dyDescent="0.25">
      <c r="A60" s="36"/>
      <c r="B60" s="37" t="s">
        <v>55</v>
      </c>
      <c r="C60" s="38">
        <f>SUM(C59,C51,C47,C44,C39,C34,C25,C20,C15,C12)</f>
        <v>25000</v>
      </c>
      <c r="D60" s="38">
        <f t="shared" ref="D60:H60" si="18">SUM(D59,D51,D47,D44,D39,D34,D25,D20,D15,D12)</f>
        <v>12</v>
      </c>
      <c r="E60" s="38">
        <f t="shared" si="18"/>
        <v>25000</v>
      </c>
      <c r="F60" s="38">
        <f t="shared" si="18"/>
        <v>21351.710000000003</v>
      </c>
      <c r="G60" s="38">
        <f t="shared" si="18"/>
        <v>0</v>
      </c>
      <c r="H60" s="38">
        <f t="shared" si="18"/>
        <v>21386.33</v>
      </c>
      <c r="I60" s="42"/>
      <c r="J60" s="43"/>
    </row>
    <row r="64" spans="1:10" ht="21" customHeight="1" x14ac:dyDescent="0.25">
      <c r="A64" s="55" t="s">
        <v>56</v>
      </c>
      <c r="B64" s="56"/>
      <c r="C64" s="57" t="s">
        <v>57</v>
      </c>
      <c r="D64" s="57"/>
      <c r="E64" s="57" t="s">
        <v>58</v>
      </c>
      <c r="F64" s="57"/>
      <c r="G64" s="57" t="s">
        <v>59</v>
      </c>
      <c r="H64" s="57"/>
      <c r="I64" s="44" t="s">
        <v>60</v>
      </c>
    </row>
    <row r="65" spans="1:9" ht="21" customHeight="1" x14ac:dyDescent="0.25">
      <c r="A65" s="62">
        <f>E60</f>
        <v>25000</v>
      </c>
      <c r="B65" s="63"/>
      <c r="C65" s="63">
        <f>H60</f>
        <v>21386.33</v>
      </c>
      <c r="D65" s="63"/>
      <c r="E65" s="63">
        <f>F60</f>
        <v>21351.710000000003</v>
      </c>
      <c r="F65" s="63"/>
      <c r="G65" s="63">
        <f>G60</f>
        <v>0</v>
      </c>
      <c r="H65" s="63"/>
      <c r="I65" s="47">
        <f>A65-C65</f>
        <v>3613.6699999999983</v>
      </c>
    </row>
    <row r="67" spans="1:9" ht="21" customHeight="1" x14ac:dyDescent="0.25">
      <c r="A67" s="45" t="s">
        <v>61</v>
      </c>
      <c r="B67" s="28"/>
      <c r="C67" s="46" t="s">
        <v>62</v>
      </c>
      <c r="D67" s="45"/>
      <c r="E67" s="45" t="s">
        <v>63</v>
      </c>
      <c r="F67" s="45"/>
      <c r="G67" s="45" t="s">
        <v>64</v>
      </c>
      <c r="H67" s="45"/>
      <c r="I67" s="28"/>
    </row>
  </sheetData>
  <mergeCells count="76">
    <mergeCell ref="J48:J51"/>
    <mergeCell ref="J52:J59"/>
    <mergeCell ref="H4:I5"/>
    <mergeCell ref="J21:J25"/>
    <mergeCell ref="J26:J34"/>
    <mergeCell ref="J35:J39"/>
    <mergeCell ref="J40:J44"/>
    <mergeCell ref="J45:J47"/>
    <mergeCell ref="J4:J5"/>
    <mergeCell ref="J6:J7"/>
    <mergeCell ref="J8:J12"/>
    <mergeCell ref="J13:J15"/>
    <mergeCell ref="J16:J20"/>
    <mergeCell ref="E35:E38"/>
    <mergeCell ref="E40:E43"/>
    <mergeCell ref="E45:E46"/>
    <mergeCell ref="E48:E50"/>
    <mergeCell ref="E52:E58"/>
    <mergeCell ref="E8:E11"/>
    <mergeCell ref="E13:E14"/>
    <mergeCell ref="E16:E19"/>
    <mergeCell ref="E21:E24"/>
    <mergeCell ref="E26:E33"/>
    <mergeCell ref="D35:D38"/>
    <mergeCell ref="D40:D43"/>
    <mergeCell ref="D45:D46"/>
    <mergeCell ref="D48:D50"/>
    <mergeCell ref="D52:D58"/>
    <mergeCell ref="D8:D11"/>
    <mergeCell ref="D13:D14"/>
    <mergeCell ref="D16:D19"/>
    <mergeCell ref="D21:D24"/>
    <mergeCell ref="D26:D33"/>
    <mergeCell ref="B52:B58"/>
    <mergeCell ref="C8:C11"/>
    <mergeCell ref="C13:C14"/>
    <mergeCell ref="C16:C19"/>
    <mergeCell ref="C21:C24"/>
    <mergeCell ref="C26:C33"/>
    <mergeCell ref="C35:C38"/>
    <mergeCell ref="C40:C43"/>
    <mergeCell ref="C45:C46"/>
    <mergeCell ref="C48:C50"/>
    <mergeCell ref="C52:C58"/>
    <mergeCell ref="A65:B65"/>
    <mergeCell ref="C65:D65"/>
    <mergeCell ref="E65:F65"/>
    <mergeCell ref="G65:H65"/>
    <mergeCell ref="A6:A7"/>
    <mergeCell ref="A8:A11"/>
    <mergeCell ref="A13:A14"/>
    <mergeCell ref="A16:A19"/>
    <mergeCell ref="A21:A24"/>
    <mergeCell ref="A26:A28"/>
    <mergeCell ref="A35:A38"/>
    <mergeCell ref="A40:A43"/>
    <mergeCell ref="A45:A46"/>
    <mergeCell ref="A48:A50"/>
    <mergeCell ref="A52:A58"/>
    <mergeCell ref="B6:B7"/>
    <mergeCell ref="C2:H2"/>
    <mergeCell ref="C6:E6"/>
    <mergeCell ref="F6:I6"/>
    <mergeCell ref="A64:B64"/>
    <mergeCell ref="C64:D64"/>
    <mergeCell ref="E64:F64"/>
    <mergeCell ref="G64:H64"/>
    <mergeCell ref="B8:B11"/>
    <mergeCell ref="B13:B14"/>
    <mergeCell ref="B16:B19"/>
    <mergeCell ref="B21:B24"/>
    <mergeCell ref="B26:B33"/>
    <mergeCell ref="B35:B38"/>
    <mergeCell ref="B40:B43"/>
    <mergeCell ref="B45:B46"/>
    <mergeCell ref="B48:B50"/>
  </mergeCells>
  <phoneticPr fontId="13" type="noConversion"/>
  <pageMargins left="0.25" right="0.25" top="0.75" bottom="0.75" header="0.3" footer="0.3"/>
  <pageSetup paperSize="9" scale="55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topLeftCell="A10" workbookViewId="0">
      <selection activeCell="K21" sqref="K21"/>
    </sheetView>
  </sheetViews>
  <sheetFormatPr defaultColWidth="9" defaultRowHeight="14.4" x14ac:dyDescent="0.25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22.77734375" customWidth="1"/>
  </cols>
  <sheetData>
    <row r="1" spans="2:11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399999999999999" x14ac:dyDescent="0.25">
      <c r="B3" s="52" t="s">
        <v>65</v>
      </c>
      <c r="C3" s="52"/>
      <c r="D3" s="52"/>
      <c r="E3" s="52"/>
      <c r="F3" s="52"/>
      <c r="G3" s="52"/>
      <c r="H3" s="52"/>
      <c r="I3" s="52"/>
      <c r="J3" s="52"/>
      <c r="K3" s="52"/>
    </row>
    <row r="4" spans="2:11" ht="20.100000000000001" customHeight="1" x14ac:dyDescent="0.25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1" ht="20.100000000000001" customHeight="1" x14ac:dyDescent="0.25">
      <c r="B5" s="3"/>
      <c r="C5" s="4"/>
      <c r="D5" s="5" t="s">
        <v>66</v>
      </c>
      <c r="E5" s="5"/>
      <c r="F5" s="86"/>
      <c r="G5" s="86"/>
      <c r="H5" s="5" t="s">
        <v>67</v>
      </c>
      <c r="I5" s="4"/>
      <c r="J5" s="86"/>
      <c r="K5" s="87"/>
    </row>
    <row r="6" spans="2:11" ht="20.100000000000001" customHeight="1" x14ac:dyDescent="0.25">
      <c r="B6" s="6"/>
      <c r="C6" s="7"/>
      <c r="D6" s="8" t="s">
        <v>68</v>
      </c>
      <c r="E6" s="8"/>
      <c r="F6" s="88"/>
      <c r="G6" s="88"/>
      <c r="H6" s="8" t="s">
        <v>69</v>
      </c>
      <c r="I6" s="7"/>
      <c r="J6" s="88"/>
      <c r="K6" s="89"/>
    </row>
    <row r="7" spans="2:11" ht="20.100000000000001" customHeight="1" x14ac:dyDescent="0.25">
      <c r="B7" s="6"/>
      <c r="C7" s="7"/>
      <c r="D7" s="8" t="s">
        <v>70</v>
      </c>
      <c r="E7" s="8"/>
      <c r="F7" s="88"/>
      <c r="G7" s="88"/>
      <c r="H7" s="8" t="s">
        <v>71</v>
      </c>
      <c r="I7" s="7"/>
      <c r="J7" s="88"/>
      <c r="K7" s="89"/>
    </row>
    <row r="8" spans="2:11" ht="20.100000000000001" customHeight="1" x14ac:dyDescent="0.25">
      <c r="B8" s="9"/>
      <c r="C8" s="10"/>
      <c r="D8" s="11"/>
      <c r="E8" s="11"/>
      <c r="F8" s="12"/>
      <c r="G8" s="12"/>
      <c r="H8" s="11" t="s">
        <v>72</v>
      </c>
      <c r="I8" s="10"/>
      <c r="J8" s="90"/>
      <c r="K8" s="91"/>
    </row>
    <row r="9" spans="2:11" ht="20.100000000000001" customHeight="1" x14ac:dyDescent="0.25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20.100000000000001" customHeight="1" x14ac:dyDescent="0.25">
      <c r="B10" s="92" t="s">
        <v>2</v>
      </c>
      <c r="C10" s="93"/>
      <c r="D10" s="13" t="s">
        <v>73</v>
      </c>
      <c r="E10" s="92" t="s">
        <v>74</v>
      </c>
      <c r="F10" s="93"/>
      <c r="G10" s="15" t="s">
        <v>75</v>
      </c>
      <c r="H10" s="14" t="s">
        <v>76</v>
      </c>
      <c r="I10" s="92" t="s">
        <v>77</v>
      </c>
      <c r="J10" s="93"/>
      <c r="K10" s="15" t="s">
        <v>78</v>
      </c>
    </row>
    <row r="11" spans="2:11" ht="20.100000000000001" customHeight="1" x14ac:dyDescent="0.25">
      <c r="B11" s="94">
        <v>1</v>
      </c>
      <c r="C11" s="95"/>
      <c r="D11" s="104" t="s">
        <v>79</v>
      </c>
      <c r="E11" s="94" t="s">
        <v>80</v>
      </c>
      <c r="F11" s="95"/>
      <c r="G11" s="16">
        <v>0</v>
      </c>
      <c r="H11" s="16"/>
      <c r="I11" s="96"/>
      <c r="J11" s="97"/>
      <c r="K11" s="22" t="s">
        <v>81</v>
      </c>
    </row>
    <row r="12" spans="2:11" ht="20.100000000000001" customHeight="1" x14ac:dyDescent="0.25">
      <c r="B12" s="94">
        <v>2</v>
      </c>
      <c r="C12" s="95"/>
      <c r="D12" s="105"/>
      <c r="E12" s="98" t="s">
        <v>82</v>
      </c>
      <c r="F12" s="98"/>
      <c r="G12" s="17">
        <f>H12+I12</f>
        <v>703.27</v>
      </c>
      <c r="H12" s="16">
        <f>69.41+34.13+120.02+38.69+441.02</f>
        <v>703.27</v>
      </c>
      <c r="I12" s="96">
        <v>0</v>
      </c>
      <c r="J12" s="97"/>
      <c r="K12" s="22" t="s">
        <v>83</v>
      </c>
    </row>
    <row r="13" spans="2:11" ht="20.100000000000001" customHeight="1" x14ac:dyDescent="0.25">
      <c r="B13" s="94">
        <v>3</v>
      </c>
      <c r="C13" s="95"/>
      <c r="D13" s="105"/>
      <c r="E13" s="94" t="s">
        <v>84</v>
      </c>
      <c r="F13" s="95"/>
      <c r="G13" s="16">
        <v>0</v>
      </c>
      <c r="H13" s="16"/>
      <c r="I13" s="96"/>
      <c r="J13" s="97"/>
      <c r="K13" s="22" t="s">
        <v>81</v>
      </c>
    </row>
    <row r="14" spans="2:11" ht="20.100000000000001" customHeight="1" x14ac:dyDescent="0.25">
      <c r="B14" s="94">
        <v>4</v>
      </c>
      <c r="C14" s="95"/>
      <c r="D14" s="105"/>
      <c r="E14" s="94" t="s">
        <v>85</v>
      </c>
      <c r="F14" s="95"/>
      <c r="G14" s="16">
        <f>38.8+45+78</f>
        <v>161.80000000000001</v>
      </c>
      <c r="H14" s="16">
        <v>161.80000000000001</v>
      </c>
      <c r="I14" s="96">
        <v>0</v>
      </c>
      <c r="J14" s="97"/>
      <c r="K14" s="22" t="s">
        <v>86</v>
      </c>
    </row>
    <row r="15" spans="2:11" ht="20.100000000000001" customHeight="1" x14ac:dyDescent="0.25">
      <c r="B15" s="94">
        <v>5</v>
      </c>
      <c r="C15" s="95"/>
      <c r="D15" s="104" t="s">
        <v>53</v>
      </c>
      <c r="E15" s="98"/>
      <c r="F15" s="98"/>
      <c r="G15" s="16">
        <v>0</v>
      </c>
      <c r="H15" s="16"/>
      <c r="I15" s="96"/>
      <c r="J15" s="97"/>
      <c r="K15" s="22"/>
    </row>
    <row r="16" spans="2:11" ht="20.100000000000001" customHeight="1" x14ac:dyDescent="0.25">
      <c r="B16" s="94">
        <v>6</v>
      </c>
      <c r="C16" s="95"/>
      <c r="D16" s="105"/>
      <c r="E16" s="98"/>
      <c r="F16" s="98"/>
      <c r="G16" s="16">
        <v>0</v>
      </c>
      <c r="H16" s="16"/>
      <c r="I16" s="96"/>
      <c r="J16" s="97"/>
      <c r="K16" s="22"/>
    </row>
    <row r="17" spans="1:11" ht="20.100000000000001" customHeight="1" x14ac:dyDescent="0.25">
      <c r="B17" s="94">
        <v>7</v>
      </c>
      <c r="C17" s="95"/>
      <c r="D17" s="106"/>
      <c r="E17" s="98"/>
      <c r="F17" s="98"/>
      <c r="G17" s="16">
        <v>0</v>
      </c>
      <c r="H17" s="16"/>
      <c r="I17" s="96"/>
      <c r="J17" s="97"/>
      <c r="K17" s="22"/>
    </row>
    <row r="18" spans="1:11" ht="20.100000000000001" customHeight="1" x14ac:dyDescent="0.25">
      <c r="B18" s="92" t="s">
        <v>55</v>
      </c>
      <c r="C18" s="99"/>
      <c r="D18" s="99"/>
      <c r="E18" s="99"/>
      <c r="F18" s="93"/>
      <c r="G18" s="18">
        <f>SUM(G11:G17)</f>
        <v>865.06999999999994</v>
      </c>
      <c r="H18" s="18">
        <f>SUM(H11:H17)</f>
        <v>865.06999999999994</v>
      </c>
      <c r="I18" s="100">
        <f>SUM(I11:J17)</f>
        <v>0</v>
      </c>
      <c r="J18" s="101"/>
      <c r="K18" s="23"/>
    </row>
    <row r="19" spans="1:11" ht="20.100000000000001" customHeight="1" x14ac:dyDescent="0.25">
      <c r="B19" s="7"/>
      <c r="C19" s="7"/>
      <c r="D19" s="7"/>
      <c r="E19" s="7"/>
      <c r="F19" s="7"/>
      <c r="G19" s="7"/>
      <c r="H19" s="7"/>
      <c r="I19" s="7"/>
      <c r="J19" s="24"/>
      <c r="K19" s="7"/>
    </row>
    <row r="20" spans="1:11" ht="20.100000000000001" customHeight="1" x14ac:dyDescent="0.25">
      <c r="B20" s="102" t="s">
        <v>76</v>
      </c>
      <c r="C20" s="102"/>
      <c r="D20" s="102"/>
      <c r="E20" s="102"/>
      <c r="F20" s="102"/>
      <c r="G20" s="102" t="s">
        <v>87</v>
      </c>
      <c r="H20" s="102"/>
      <c r="I20" s="102"/>
      <c r="J20" s="102"/>
      <c r="K20" s="15" t="s">
        <v>88</v>
      </c>
    </row>
    <row r="21" spans="1:11" ht="20.100000000000001" customHeight="1" x14ac:dyDescent="0.25">
      <c r="B21" s="103">
        <f>H18</f>
        <v>865.06999999999994</v>
      </c>
      <c r="C21" s="103"/>
      <c r="D21" s="103"/>
      <c r="E21" s="103"/>
      <c r="F21" s="103"/>
      <c r="G21" s="103">
        <f>I18</f>
        <v>0</v>
      </c>
      <c r="H21" s="103"/>
      <c r="I21" s="103"/>
      <c r="J21" s="103"/>
      <c r="K21" s="25">
        <f>SUM(B21:J21)</f>
        <v>865.06999999999994</v>
      </c>
    </row>
    <row r="22" spans="1:11" ht="20.100000000000001" customHeight="1" x14ac:dyDescent="0.25">
      <c r="B22" s="7"/>
      <c r="C22" s="7"/>
      <c r="D22" s="7"/>
      <c r="E22" s="7"/>
      <c r="F22" s="7"/>
      <c r="G22" s="7"/>
      <c r="H22" s="7"/>
      <c r="I22" s="7"/>
      <c r="J22" s="7"/>
      <c r="K22" s="7"/>
    </row>
    <row r="23" spans="1:11" ht="20.100000000000001" customHeight="1" x14ac:dyDescent="0.25">
      <c r="B23" s="7" t="s">
        <v>89</v>
      </c>
      <c r="C23" s="7"/>
      <c r="D23" s="7"/>
      <c r="E23" s="7"/>
      <c r="F23" s="7" t="s">
        <v>62</v>
      </c>
      <c r="G23" s="7" t="s">
        <v>90</v>
      </c>
      <c r="H23" s="7"/>
      <c r="I23" s="7"/>
      <c r="J23" s="7" t="s">
        <v>64</v>
      </c>
      <c r="K23" s="7"/>
    </row>
    <row r="26" spans="1:11" ht="17.399999999999999" x14ac:dyDescent="0.25">
      <c r="A26" s="52" t="s">
        <v>91</v>
      </c>
      <c r="B26" s="52"/>
      <c r="C26" s="52"/>
      <c r="D26" s="52"/>
      <c r="E26" s="52"/>
      <c r="F26" s="52"/>
      <c r="G26" s="52"/>
      <c r="H26" s="52"/>
      <c r="I26" s="52"/>
      <c r="J26" s="52"/>
      <c r="K26" s="52"/>
    </row>
    <row r="28" spans="1:11" ht="20.100000000000001" customHeight="1" x14ac:dyDescent="0.25">
      <c r="B28" s="3"/>
      <c r="C28" s="4"/>
      <c r="D28" s="5" t="s">
        <v>66</v>
      </c>
      <c r="E28" s="5"/>
      <c r="F28" s="86"/>
      <c r="G28" s="86"/>
      <c r="H28" s="5" t="s">
        <v>67</v>
      </c>
      <c r="I28" s="4"/>
      <c r="J28" s="86"/>
      <c r="K28" s="87"/>
    </row>
    <row r="29" spans="1:11" ht="20.100000000000001" customHeight="1" x14ac:dyDescent="0.25">
      <c r="B29" s="6"/>
      <c r="C29" s="7"/>
      <c r="D29" s="8" t="s">
        <v>68</v>
      </c>
      <c r="E29" s="8"/>
      <c r="F29" s="88"/>
      <c r="G29" s="88"/>
      <c r="H29" s="8" t="s">
        <v>69</v>
      </c>
      <c r="I29" s="7"/>
      <c r="J29" s="88"/>
      <c r="K29" s="89"/>
    </row>
    <row r="30" spans="1:11" ht="20.100000000000001" customHeight="1" x14ac:dyDescent="0.25">
      <c r="B30" s="6"/>
      <c r="C30" s="7"/>
      <c r="D30" s="8" t="s">
        <v>70</v>
      </c>
      <c r="E30" s="8"/>
      <c r="F30" s="88"/>
      <c r="G30" s="88"/>
      <c r="H30" s="8" t="s">
        <v>71</v>
      </c>
      <c r="I30" s="7"/>
      <c r="J30" s="88"/>
      <c r="K30" s="89"/>
    </row>
    <row r="31" spans="1:11" ht="20.100000000000001" customHeight="1" x14ac:dyDescent="0.25">
      <c r="B31" s="9"/>
      <c r="C31" s="10"/>
      <c r="D31" s="11"/>
      <c r="E31" s="11"/>
      <c r="F31" s="12"/>
      <c r="G31" s="12"/>
      <c r="H31" s="11" t="s">
        <v>72</v>
      </c>
      <c r="I31" s="10"/>
      <c r="J31" s="90"/>
      <c r="K31" s="91"/>
    </row>
    <row r="32" spans="1:11" ht="20.100000000000001" customHeight="1" x14ac:dyDescent="0.25"/>
    <row r="33" spans="2:11" ht="20.100000000000001" customHeight="1" x14ac:dyDescent="0.25">
      <c r="B33" s="98"/>
      <c r="C33" s="98"/>
      <c r="D33" s="19" t="s">
        <v>92</v>
      </c>
      <c r="E33" s="98" t="s">
        <v>93</v>
      </c>
      <c r="F33" s="98"/>
      <c r="G33" s="16" t="s">
        <v>94</v>
      </c>
      <c r="H33" s="16" t="s">
        <v>95</v>
      </c>
      <c r="I33" s="107" t="s">
        <v>55</v>
      </c>
      <c r="J33" s="107"/>
      <c r="K33" s="26" t="s">
        <v>78</v>
      </c>
    </row>
    <row r="34" spans="2:11" ht="20.100000000000001" customHeight="1" x14ac:dyDescent="0.25">
      <c r="B34" s="98">
        <v>1</v>
      </c>
      <c r="C34" s="98"/>
      <c r="D34" s="20"/>
      <c r="E34" s="98"/>
      <c r="F34" s="98"/>
      <c r="G34" s="16">
        <v>100</v>
      </c>
      <c r="H34" s="16">
        <v>2</v>
      </c>
      <c r="I34" s="96">
        <f>G34*H34</f>
        <v>200</v>
      </c>
      <c r="J34" s="97"/>
      <c r="K34" s="27"/>
    </row>
    <row r="35" spans="2:11" ht="20.100000000000001" customHeight="1" x14ac:dyDescent="0.25">
      <c r="B35" s="98">
        <v>2</v>
      </c>
      <c r="C35" s="98"/>
      <c r="D35" s="20"/>
      <c r="E35" s="98"/>
      <c r="F35" s="98"/>
      <c r="G35" s="16">
        <v>0</v>
      </c>
      <c r="H35" s="16">
        <v>2</v>
      </c>
      <c r="I35" s="96">
        <f t="shared" ref="I35:I36" si="0">G35*H35</f>
        <v>0</v>
      </c>
      <c r="J35" s="97"/>
      <c r="K35" s="27"/>
    </row>
    <row r="36" spans="2:11" ht="20.100000000000001" customHeight="1" x14ac:dyDescent="0.25">
      <c r="B36" s="98">
        <v>3</v>
      </c>
      <c r="C36" s="98"/>
      <c r="D36" s="20"/>
      <c r="E36" s="98"/>
      <c r="F36" s="98"/>
      <c r="G36" s="16">
        <v>0</v>
      </c>
      <c r="H36" s="16">
        <v>2</v>
      </c>
      <c r="I36" s="96">
        <f t="shared" si="0"/>
        <v>0</v>
      </c>
      <c r="J36" s="97"/>
      <c r="K36" s="27"/>
    </row>
    <row r="37" spans="2:11" ht="20.100000000000001" customHeight="1" x14ac:dyDescent="0.25">
      <c r="B37" s="92" t="s">
        <v>55</v>
      </c>
      <c r="C37" s="99"/>
      <c r="D37" s="99"/>
      <c r="E37" s="99"/>
      <c r="F37" s="93"/>
      <c r="G37" s="18"/>
      <c r="H37" s="18">
        <f>SUM(H19:H36)</f>
        <v>6</v>
      </c>
      <c r="I37" s="100">
        <f>SUM(I34:J36)</f>
        <v>200</v>
      </c>
      <c r="J37" s="101"/>
      <c r="K37" s="23"/>
    </row>
    <row r="38" spans="2:11" ht="20.100000000000001" customHeight="1" x14ac:dyDescent="0.25">
      <c r="B38" s="7" t="s">
        <v>89</v>
      </c>
      <c r="C38" s="7"/>
      <c r="D38" s="7"/>
      <c r="E38" s="7"/>
      <c r="F38" s="7" t="s">
        <v>62</v>
      </c>
      <c r="G38" s="7" t="s">
        <v>90</v>
      </c>
      <c r="H38" s="7"/>
      <c r="I38" s="7"/>
      <c r="J38" s="7" t="s">
        <v>64</v>
      </c>
      <c r="K38" s="7"/>
    </row>
  </sheetData>
  <mergeCells count="62"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  <mergeCell ref="I34:J34"/>
    <mergeCell ref="F28:G28"/>
    <mergeCell ref="J28:K28"/>
    <mergeCell ref="F29:G29"/>
    <mergeCell ref="J29:K29"/>
    <mergeCell ref="F30:G30"/>
    <mergeCell ref="J30:K30"/>
    <mergeCell ref="B20:F20"/>
    <mergeCell ref="G20:J20"/>
    <mergeCell ref="B21:F21"/>
    <mergeCell ref="G21:J21"/>
    <mergeCell ref="A26:K26"/>
    <mergeCell ref="B17:C17"/>
    <mergeCell ref="E17:F17"/>
    <mergeCell ref="I17:J17"/>
    <mergeCell ref="B18:F18"/>
    <mergeCell ref="I18:J18"/>
    <mergeCell ref="B15:C15"/>
    <mergeCell ref="E15:F15"/>
    <mergeCell ref="I15:J15"/>
    <mergeCell ref="B16:C16"/>
    <mergeCell ref="E16:F16"/>
    <mergeCell ref="I16:J16"/>
    <mergeCell ref="B13:C13"/>
    <mergeCell ref="E13:F13"/>
    <mergeCell ref="I13:J13"/>
    <mergeCell ref="B14:C14"/>
    <mergeCell ref="E14:F14"/>
    <mergeCell ref="I14:J14"/>
    <mergeCell ref="B11:C11"/>
    <mergeCell ref="E11:F11"/>
    <mergeCell ref="I11:J11"/>
    <mergeCell ref="B12:C12"/>
    <mergeCell ref="E12:F12"/>
    <mergeCell ref="I12:J12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3" type="noConversion"/>
  <pageMargins left="0.69930555555555596" right="0.69930555555555596" top="0.75" bottom="0.75" header="0.3" footer="0.3"/>
  <pageSetup paperSize="9" scale="95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jiabin yan</cp:lastModifiedBy>
  <cp:lastPrinted>2023-07-14T13:03:13Z</cp:lastPrinted>
  <dcterms:created xsi:type="dcterms:W3CDTF">2014-04-15T08:52:00Z</dcterms:created>
  <dcterms:modified xsi:type="dcterms:W3CDTF">2023-07-18T06:49:36Z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1561905808CA4AE09724967EDB4B907C_13</vt:lpwstr>
  </property>
</Properties>
</file>