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3区域会（潍坊）\"/>
    </mc:Choice>
  </mc:AlternateContent>
  <xr:revisionPtr revIDLastSave="0" documentId="13_ncr:1_{90C55F73-9481-4DA1-AF2E-5BA6395AD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预算单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G29" i="4"/>
  <c r="G30" i="4"/>
  <c r="G21" i="4"/>
  <c r="G22" i="4"/>
  <c r="G23" i="4"/>
  <c r="G24" i="4"/>
  <c r="G25" i="4"/>
  <c r="G7" i="4"/>
  <c r="G8" i="4"/>
  <c r="G9" i="4"/>
  <c r="G10" i="4"/>
  <c r="G11" i="4"/>
  <c r="G12" i="4"/>
  <c r="G13" i="4"/>
  <c r="G14" i="4"/>
  <c r="G15" i="4"/>
  <c r="G16" i="4"/>
  <c r="G17" i="4"/>
  <c r="G18" i="4"/>
  <c r="G32" i="4"/>
  <c r="G33" i="4"/>
  <c r="G34" i="4"/>
  <c r="G27" i="4"/>
  <c r="G31" i="4"/>
  <c r="G6" i="4"/>
  <c r="G19" i="4"/>
  <c r="G20" i="4"/>
  <c r="G26" i="4"/>
  <c r="G35" i="4"/>
  <c r="G36" i="4"/>
  <c r="G37" i="4"/>
  <c r="G38" i="4"/>
</calcChain>
</file>

<file path=xl/sharedStrings.xml><?xml version="1.0" encoding="utf-8"?>
<sst xmlns="http://schemas.openxmlformats.org/spreadsheetml/2006/main" count="72" uniqueCount="66">
  <si>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</si>
  <si>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</si>
  <si>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</si>
  <si>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</si>
  <si>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</si>
  <si>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</si>
  <si>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</si>
  <si>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</si>
  <si>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</si>
  <si>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</si>
  <si>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讲台贴</t>
  </si>
  <si>
    <t>指示牌</t>
  </si>
  <si>
    <t>舞台地毯</t>
  </si>
  <si>
    <t>胸牌</t>
  </si>
  <si>
    <t>餐券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</si>
  <si>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</si>
  <si>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</si>
  <si>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</si>
  <si>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</si>
  <si>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</si>
  <si>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</si>
  <si>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</si>
  <si>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</si>
  <si>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</si>
  <si>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</si>
  <si>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</si>
  <si>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</si>
  <si>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</si>
  <si>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</si>
  <si>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</si>
  <si>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</si>
  <si>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</si>
  <si>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</si>
  <si>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KT版，三面包台</t>
    <phoneticPr fontId="3" type="noConversion"/>
  </si>
  <si>
    <t>快递</t>
    <phoneticPr fontId="3" type="noConversion"/>
  </si>
  <si>
    <t>工作人员费用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</si>
  <si>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</si>
  <si>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</si>
  <si>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</si>
  <si>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>木结构指示牌双面</t>
    <phoneticPr fontId="3" type="noConversion"/>
  </si>
  <si>
    <t>接待台背景板单面，木结构裱写真，5M×3M</t>
    <phoneticPr fontId="3" type="noConversion"/>
  </si>
  <si>
    <t xml:space="preserve">服务费 </t>
    <phoneticPr fontId="3" type="noConversion"/>
  </si>
  <si>
    <t>主会场LED P3，18*5=90平预估及音响设备（含V3+S3处理器、光纤电缆、小线阵4个全频+2个返送+2个低音、音响控台师等）</t>
    <phoneticPr fontId="3" type="noConversion"/>
  </si>
  <si>
    <t>主持人手卡</t>
    <phoneticPr fontId="3" type="noConversion"/>
  </si>
  <si>
    <t>铜版纸（12*18cm）</t>
    <phoneticPr fontId="3" type="noConversion"/>
  </si>
  <si>
    <t>进场和撤场，大屏2车 ，搭建木结构1车，物料1车，搭建人员8人*2，16人次</t>
    <phoneticPr fontId="3" type="noConversion"/>
  </si>
  <si>
    <t>市内交通</t>
    <phoneticPr fontId="3" type="noConversion"/>
  </si>
  <si>
    <t>210人一次</t>
    <phoneticPr fontId="3" type="noConversion"/>
  </si>
  <si>
    <t>不含税合计（VAT6%）</t>
    <phoneticPr fontId="3" type="noConversion"/>
  </si>
  <si>
    <t>潍坊蓝海大饭店</t>
    <phoneticPr fontId="3" type="noConversion"/>
  </si>
  <si>
    <t xml:space="preserve">单双同价  </t>
    <phoneticPr fontId="3" type="noConversion"/>
  </si>
  <si>
    <t>大宴会1200平，课桌式，全天8小时</t>
    <phoneticPr fontId="3" type="noConversion"/>
  </si>
  <si>
    <t>第一天全天报道，7月</t>
    <phoneticPr fontId="3" type="noConversion"/>
  </si>
  <si>
    <t>第二天全天会议</t>
    <phoneticPr fontId="3" type="noConversion"/>
  </si>
  <si>
    <t>60*90cm；木制画架</t>
    <phoneticPr fontId="3" type="noConversion"/>
  </si>
  <si>
    <t>灰色拉绒，6x21m，130平米预估</t>
    <phoneticPr fontId="3" type="noConversion"/>
  </si>
  <si>
    <t>尺寸9×13cm，加挂绳（挂绳印LOGO）</t>
    <phoneticPr fontId="3" type="noConversion"/>
  </si>
  <si>
    <t>尺寸6×8cm</t>
    <phoneticPr fontId="3" type="noConversion"/>
  </si>
  <si>
    <t>10人一桌不含酒水</t>
    <phoneticPr fontId="3" type="noConversion"/>
  </si>
  <si>
    <t>预估</t>
    <phoneticPr fontId="3" type="noConversion"/>
  </si>
  <si>
    <t>预估，青岛小金棕参考</t>
    <phoneticPr fontId="3" type="noConversion"/>
  </si>
  <si>
    <t>4人北京往返潍坊预估</t>
    <phoneticPr fontId="3" type="noConversion"/>
  </si>
  <si>
    <t>预估6人4天</t>
    <phoneticPr fontId="3" type="noConversion"/>
  </si>
  <si>
    <t>全天8小时会议跟拍3500 ，照片直播，超时4小时200*4=800</t>
    <phoneticPr fontId="3" type="noConversion"/>
  </si>
  <si>
    <t>主会场LED及音响设备，预估</t>
    <phoneticPr fontId="3" type="noConversion"/>
  </si>
  <si>
    <t>2023年别克7区Q3区域会议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</si>
</sst>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5">
    <xf numFmtId="0" fontId="0" fillId="0" borderId="0" xfId="0"/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255B-1103-444C-9D4A-969D438844C9}">
  <dimension ref="A1:G38"/>
  <sheetViews>
    <sheetView tabSelected="1" workbookViewId="0">
      <selection activeCell="J19" sqref="J19"/>
    </sheetView>
  </sheetViews>
  <sheetFormatPr defaultRowHeight="13.8"/>
  <cols>
    <col min="1" max="1" width="12.44140625" customWidth="1"/>
    <col min="2" max="2" width="40.5546875" customWidth="1"/>
    <col min="3" max="3" width="55.88671875" customWidth="1"/>
    <col min="4" max="4" width="7.77734375" customWidth="1"/>
    <col min="5" max="6" width="7.21875" customWidth="1"/>
    <col min="7" max="7" width="12.5546875" customWidth="1"/>
  </cols>
  <sheetData>
    <row r="1" spans="1:7" ht="17.399999999999999">
      <c r="A1" s="22" t="s">
        <v>65</v>
      </c>
      <c r="B1" s="22"/>
      <c r="C1" s="22"/>
      <c r="D1" s="22"/>
      <c r="E1" s="22"/>
      <c r="F1" s="22"/>
      <c r="G1" s="22"/>
    </row>
    <row r="2" spans="1:7" ht="15">
      <c r="A2" s="1" t="s">
        <v>0</v>
      </c>
      <c r="B2" s="6" t="s">
        <v>49</v>
      </c>
      <c r="C2" s="23"/>
      <c r="D2" s="23"/>
      <c r="E2" s="23"/>
      <c r="F2" s="23"/>
      <c r="G2" s="23"/>
    </row>
    <row r="3" spans="1:7" ht="30">
      <c r="A3" s="2" t="s">
        <v>1</v>
      </c>
      <c r="B3" s="3">
        <v>440</v>
      </c>
      <c r="C3" s="23"/>
      <c r="D3" s="23"/>
      <c r="E3" s="23"/>
      <c r="F3" s="23"/>
      <c r="G3" s="23"/>
    </row>
    <row r="4" spans="1:7" ht="15.6">
      <c r="A4" s="24" t="s">
        <v>2</v>
      </c>
      <c r="B4" s="24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15" customHeight="1">
      <c r="A5" s="27" t="s">
        <v>8</v>
      </c>
      <c r="B5" s="7" t="s">
        <v>52</v>
      </c>
      <c r="C5" s="11" t="s">
        <v>50</v>
      </c>
      <c r="D5" s="8">
        <v>1</v>
      </c>
      <c r="E5" s="8">
        <v>0.5</v>
      </c>
      <c r="F5" s="9">
        <v>350</v>
      </c>
      <c r="G5" s="13"/>
    </row>
    <row r="6" spans="1:7" ht="15">
      <c r="A6" s="28"/>
      <c r="B6" s="16" t="s">
        <v>53</v>
      </c>
      <c r="C6" s="17" t="s">
        <v>51</v>
      </c>
      <c r="D6" s="18">
        <v>1</v>
      </c>
      <c r="E6" s="18">
        <v>1</v>
      </c>
      <c r="F6" s="13">
        <v>20000</v>
      </c>
      <c r="G6" s="13">
        <f t="shared" ref="G6:G18" si="0">D6*E6*F6</f>
        <v>20000</v>
      </c>
    </row>
    <row r="7" spans="1:7" ht="30">
      <c r="A7" s="28"/>
      <c r="B7" s="19" t="s">
        <v>64</v>
      </c>
      <c r="C7" s="17" t="s">
        <v>42</v>
      </c>
      <c r="D7" s="18">
        <v>1</v>
      </c>
      <c r="E7" s="18">
        <v>1</v>
      </c>
      <c r="F7" s="20">
        <v>27500</v>
      </c>
      <c r="G7" s="13">
        <f t="shared" si="0"/>
        <v>27500</v>
      </c>
    </row>
    <row r="8" spans="1:7" ht="15">
      <c r="A8" s="28"/>
      <c r="B8" s="19" t="s">
        <v>9</v>
      </c>
      <c r="C8" s="17" t="s">
        <v>40</v>
      </c>
      <c r="D8" s="18">
        <v>1</v>
      </c>
      <c r="E8" s="18">
        <v>15</v>
      </c>
      <c r="F8" s="13">
        <v>350</v>
      </c>
      <c r="G8" s="13">
        <f t="shared" si="0"/>
        <v>5250</v>
      </c>
    </row>
    <row r="9" spans="1:7" ht="15">
      <c r="A9" s="28"/>
      <c r="B9" s="19" t="s">
        <v>10</v>
      </c>
      <c r="C9" s="17" t="s">
        <v>33</v>
      </c>
      <c r="D9" s="18">
        <v>1</v>
      </c>
      <c r="E9" s="18">
        <v>1</v>
      </c>
      <c r="F9" s="13">
        <v>200</v>
      </c>
      <c r="G9" s="13">
        <f t="shared" si="0"/>
        <v>200</v>
      </c>
    </row>
    <row r="10" spans="1:7" ht="15">
      <c r="A10" s="28"/>
      <c r="B10" s="25" t="s">
        <v>11</v>
      </c>
      <c r="C10" s="17" t="s">
        <v>39</v>
      </c>
      <c r="D10" s="18">
        <v>1</v>
      </c>
      <c r="E10" s="18">
        <v>6</v>
      </c>
      <c r="F10" s="13">
        <v>800</v>
      </c>
      <c r="G10" s="13">
        <f t="shared" si="0"/>
        <v>4800</v>
      </c>
    </row>
    <row r="11" spans="1:7" ht="15">
      <c r="A11" s="28"/>
      <c r="B11" s="26"/>
      <c r="C11" s="17" t="s">
        <v>54</v>
      </c>
      <c r="D11" s="18">
        <v>1</v>
      </c>
      <c r="E11" s="18">
        <v>8</v>
      </c>
      <c r="F11" s="13">
        <v>250</v>
      </c>
      <c r="G11" s="13">
        <f t="shared" si="0"/>
        <v>2000</v>
      </c>
    </row>
    <row r="12" spans="1:7" ht="15">
      <c r="A12" s="28"/>
      <c r="B12" s="19" t="s">
        <v>12</v>
      </c>
      <c r="C12" s="17" t="s">
        <v>55</v>
      </c>
      <c r="D12" s="18">
        <v>1</v>
      </c>
      <c r="E12" s="18">
        <v>130</v>
      </c>
      <c r="F12" s="13">
        <v>20</v>
      </c>
      <c r="G12" s="13">
        <f t="shared" si="0"/>
        <v>2600</v>
      </c>
    </row>
    <row r="13" spans="1:7" ht="15">
      <c r="A13" s="28"/>
      <c r="B13" s="19" t="s">
        <v>13</v>
      </c>
      <c r="C13" s="17" t="s">
        <v>56</v>
      </c>
      <c r="D13" s="18">
        <v>1</v>
      </c>
      <c r="E13" s="18">
        <v>440</v>
      </c>
      <c r="F13" s="13">
        <v>30</v>
      </c>
      <c r="G13" s="13">
        <f t="shared" si="0"/>
        <v>13200</v>
      </c>
    </row>
    <row r="14" spans="1:7" ht="15">
      <c r="A14" s="28"/>
      <c r="B14" s="19" t="s">
        <v>14</v>
      </c>
      <c r="C14" s="17" t="s">
        <v>57</v>
      </c>
      <c r="D14" s="18">
        <v>1</v>
      </c>
      <c r="E14" s="18">
        <v>440</v>
      </c>
      <c r="F14" s="13">
        <v>0.5</v>
      </c>
      <c r="G14" s="13">
        <f t="shared" si="0"/>
        <v>220</v>
      </c>
    </row>
    <row r="15" spans="1:7" ht="15">
      <c r="A15" s="28"/>
      <c r="B15" s="19" t="s">
        <v>37</v>
      </c>
      <c r="C15" s="17" t="s">
        <v>38</v>
      </c>
      <c r="D15" s="18">
        <v>1</v>
      </c>
      <c r="E15" s="18">
        <v>6</v>
      </c>
      <c r="F15" s="13">
        <v>50</v>
      </c>
      <c r="G15" s="13">
        <f t="shared" si="0"/>
        <v>300</v>
      </c>
    </row>
    <row r="16" spans="1:7" ht="15">
      <c r="A16" s="28"/>
      <c r="B16" s="19" t="s">
        <v>43</v>
      </c>
      <c r="C16" s="17" t="s">
        <v>44</v>
      </c>
      <c r="D16" s="18">
        <v>1</v>
      </c>
      <c r="E16" s="18">
        <v>30</v>
      </c>
      <c r="F16" s="13">
        <v>5</v>
      </c>
      <c r="G16" s="13">
        <f t="shared" si="0"/>
        <v>150</v>
      </c>
    </row>
    <row r="17" spans="1:7" ht="15">
      <c r="A17" s="28"/>
      <c r="B17" s="19" t="s">
        <v>15</v>
      </c>
      <c r="C17" s="17" t="s">
        <v>16</v>
      </c>
      <c r="D17" s="18">
        <v>1</v>
      </c>
      <c r="E17" s="18">
        <v>1</v>
      </c>
      <c r="F17" s="13">
        <v>3000</v>
      </c>
      <c r="G17" s="13">
        <f t="shared" si="0"/>
        <v>3000</v>
      </c>
    </row>
    <row r="18" spans="1:7" ht="30">
      <c r="A18" s="29"/>
      <c r="B18" s="19" t="s">
        <v>17</v>
      </c>
      <c r="C18" s="17" t="s">
        <v>45</v>
      </c>
      <c r="D18" s="18">
        <v>1</v>
      </c>
      <c r="E18" s="18">
        <v>1</v>
      </c>
      <c r="F18" s="13">
        <v>6500</v>
      </c>
      <c r="G18" s="13">
        <f t="shared" si="0"/>
        <v>6500</v>
      </c>
    </row>
    <row r="19" spans="1:7" ht="15.6">
      <c r="A19" s="32"/>
      <c r="B19" s="32"/>
      <c r="C19" s="32"/>
      <c r="D19" s="32"/>
      <c r="E19" s="32"/>
      <c r="F19" s="14" t="s">
        <v>18</v>
      </c>
      <c r="G19" s="14">
        <f>SUM(G5:G18)</f>
        <v>85720</v>
      </c>
    </row>
    <row r="20" spans="1:7" ht="15">
      <c r="A20" s="30" t="s">
        <v>19</v>
      </c>
      <c r="B20" s="10" t="s">
        <v>20</v>
      </c>
      <c r="C20" s="11" t="s">
        <v>21</v>
      </c>
      <c r="D20" s="8">
        <v>1</v>
      </c>
      <c r="E20" s="18">
        <v>440</v>
      </c>
      <c r="F20" s="13">
        <v>118</v>
      </c>
      <c r="G20" s="13">
        <f t="shared" ref="G20:G25" si="1">D20*E20*F20</f>
        <v>51920</v>
      </c>
    </row>
    <row r="21" spans="1:7" ht="15">
      <c r="A21" s="33"/>
      <c r="B21" s="21" t="s">
        <v>22</v>
      </c>
      <c r="C21" s="11" t="s">
        <v>58</v>
      </c>
      <c r="D21" s="8">
        <v>1</v>
      </c>
      <c r="E21" s="18">
        <v>44</v>
      </c>
      <c r="F21" s="13">
        <v>1888</v>
      </c>
      <c r="G21" s="13">
        <f t="shared" si="1"/>
        <v>83072</v>
      </c>
    </row>
    <row r="22" spans="1:7" ht="15">
      <c r="A22" s="33"/>
      <c r="B22" s="10" t="s">
        <v>23</v>
      </c>
      <c r="C22" s="11" t="s">
        <v>47</v>
      </c>
      <c r="D22" s="8">
        <v>1</v>
      </c>
      <c r="E22" s="8">
        <v>220</v>
      </c>
      <c r="F22" s="9">
        <v>48</v>
      </c>
      <c r="G22" s="13">
        <f t="shared" si="1"/>
        <v>10560</v>
      </c>
    </row>
    <row r="23" spans="1:7" ht="15">
      <c r="A23" s="33"/>
      <c r="B23" s="10" t="s">
        <v>24</v>
      </c>
      <c r="C23" s="11" t="s">
        <v>59</v>
      </c>
      <c r="D23" s="8">
        <v>1</v>
      </c>
      <c r="E23" s="8">
        <v>1</v>
      </c>
      <c r="F23" s="13">
        <v>45000</v>
      </c>
      <c r="G23" s="13">
        <f t="shared" si="1"/>
        <v>45000</v>
      </c>
    </row>
    <row r="24" spans="1:7" ht="15">
      <c r="A24" s="33"/>
      <c r="B24" s="10" t="s">
        <v>25</v>
      </c>
      <c r="C24" s="11" t="s">
        <v>60</v>
      </c>
      <c r="D24" s="8">
        <v>1</v>
      </c>
      <c r="E24" s="8">
        <v>63</v>
      </c>
      <c r="F24" s="9">
        <v>136</v>
      </c>
      <c r="G24" s="13">
        <f t="shared" si="1"/>
        <v>8568</v>
      </c>
    </row>
    <row r="25" spans="1:7" ht="15">
      <c r="A25" s="31"/>
      <c r="B25" s="10" t="s">
        <v>26</v>
      </c>
      <c r="C25" s="11" t="s">
        <v>59</v>
      </c>
      <c r="D25" s="8">
        <v>1</v>
      </c>
      <c r="E25" s="8">
        <v>1</v>
      </c>
      <c r="F25" s="9">
        <v>5000</v>
      </c>
      <c r="G25" s="13">
        <f t="shared" si="1"/>
        <v>5000</v>
      </c>
    </row>
    <row r="26" spans="1:7" ht="15.6">
      <c r="A26" s="32"/>
      <c r="B26" s="32"/>
      <c r="C26" s="32"/>
      <c r="D26" s="32"/>
      <c r="E26" s="32"/>
      <c r="F26" s="14" t="s">
        <v>18</v>
      </c>
      <c r="G26" s="14">
        <f>SUM(G20:G25)</f>
        <v>204120</v>
      </c>
    </row>
    <row r="27" spans="1:7" ht="15">
      <c r="A27" s="27" t="s">
        <v>27</v>
      </c>
      <c r="B27" s="11" t="s">
        <v>28</v>
      </c>
      <c r="C27" s="12" t="s">
        <v>61</v>
      </c>
      <c r="D27" s="8">
        <v>2</v>
      </c>
      <c r="E27" s="8">
        <v>4</v>
      </c>
      <c r="F27" s="9">
        <v>400</v>
      </c>
      <c r="G27" s="9">
        <f>D27*E27*F27</f>
        <v>3200</v>
      </c>
    </row>
    <row r="28" spans="1:7" ht="15">
      <c r="A28" s="28"/>
      <c r="B28" s="11" t="s">
        <v>46</v>
      </c>
      <c r="C28" s="12" t="s">
        <v>59</v>
      </c>
      <c r="D28" s="8">
        <v>3</v>
      </c>
      <c r="E28" s="8">
        <v>4</v>
      </c>
      <c r="F28" s="9">
        <v>100</v>
      </c>
      <c r="G28" s="9">
        <f t="shared" ref="G28:G30" si="2">D28*E28*F28</f>
        <v>1200</v>
      </c>
    </row>
    <row r="29" spans="1:7" ht="15">
      <c r="A29" s="28"/>
      <c r="B29" s="11" t="s">
        <v>29</v>
      </c>
      <c r="C29" s="12"/>
      <c r="D29" s="8">
        <v>3</v>
      </c>
      <c r="E29" s="8">
        <v>2</v>
      </c>
      <c r="F29" s="9">
        <v>330</v>
      </c>
      <c r="G29" s="9">
        <f t="shared" si="2"/>
        <v>1980</v>
      </c>
    </row>
    <row r="30" spans="1:7" ht="15">
      <c r="A30" s="28"/>
      <c r="B30" s="11" t="s">
        <v>35</v>
      </c>
      <c r="C30" s="12" t="s">
        <v>62</v>
      </c>
      <c r="D30" s="8">
        <v>6</v>
      </c>
      <c r="E30" s="8">
        <v>4</v>
      </c>
      <c r="F30" s="9">
        <v>500</v>
      </c>
      <c r="G30" s="9">
        <f t="shared" si="2"/>
        <v>12000</v>
      </c>
    </row>
    <row r="31" spans="1:7" ht="15.6">
      <c r="A31" s="32"/>
      <c r="B31" s="32"/>
      <c r="C31" s="32"/>
      <c r="D31" s="32"/>
      <c r="E31" s="32"/>
      <c r="F31" s="14" t="s">
        <v>18</v>
      </c>
      <c r="G31" s="14">
        <f>SUM(G27:G30)</f>
        <v>18380</v>
      </c>
    </row>
    <row r="32" spans="1:7" ht="15">
      <c r="A32" s="30" t="s">
        <v>30</v>
      </c>
      <c r="B32" s="11" t="s">
        <v>31</v>
      </c>
      <c r="C32" s="12" t="s">
        <v>63</v>
      </c>
      <c r="D32" s="8">
        <v>1</v>
      </c>
      <c r="E32" s="8">
        <v>1</v>
      </c>
      <c r="F32" s="9">
        <v>4300</v>
      </c>
      <c r="G32" s="13">
        <f>D32*E32*F32</f>
        <v>4300</v>
      </c>
    </row>
    <row r="33" spans="1:7" ht="15">
      <c r="A33" s="31"/>
      <c r="B33" s="11" t="s">
        <v>34</v>
      </c>
      <c r="C33" s="12" t="s">
        <v>59</v>
      </c>
      <c r="D33" s="8">
        <v>1</v>
      </c>
      <c r="E33" s="8">
        <v>1</v>
      </c>
      <c r="F33" s="9">
        <v>300</v>
      </c>
      <c r="G33" s="13">
        <f>D33*E33*F33</f>
        <v>300</v>
      </c>
    </row>
    <row r="34" spans="1:7" ht="15.6">
      <c r="A34" s="32"/>
      <c r="B34" s="32"/>
      <c r="C34" s="32"/>
      <c r="D34" s="32"/>
      <c r="E34" s="32"/>
      <c r="F34" s="14" t="s">
        <v>18</v>
      </c>
      <c r="G34" s="14">
        <f>G32+G33</f>
        <v>4600</v>
      </c>
    </row>
    <row r="35" spans="1:7" ht="15.6">
      <c r="A35" s="34" t="s">
        <v>32</v>
      </c>
      <c r="B35" s="34"/>
      <c r="C35" s="34"/>
      <c r="D35" s="34"/>
      <c r="E35" s="34"/>
      <c r="F35" s="34"/>
      <c r="G35" s="14">
        <f>G34+G31+G19+G26</f>
        <v>312820</v>
      </c>
    </row>
    <row r="36" spans="1:7" ht="15.6">
      <c r="A36" s="34" t="s">
        <v>41</v>
      </c>
      <c r="B36" s="34"/>
      <c r="C36" s="34"/>
      <c r="D36" s="34"/>
      <c r="E36" s="34"/>
      <c r="F36" s="34"/>
      <c r="G36" s="15">
        <f>G35*0.1</f>
        <v>31282</v>
      </c>
    </row>
    <row r="37" spans="1:7" ht="15.6">
      <c r="A37" s="34" t="s">
        <v>48</v>
      </c>
      <c r="B37" s="34"/>
      <c r="C37" s="34"/>
      <c r="D37" s="34"/>
      <c r="E37" s="34"/>
      <c r="F37" s="34"/>
      <c r="G37" s="15">
        <f>SUM(G35:G36)</f>
        <v>344102</v>
      </c>
    </row>
    <row r="38" spans="1:7" ht="15.6">
      <c r="A38" s="34" t="s">
        <v>36</v>
      </c>
      <c r="B38" s="34"/>
      <c r="C38" s="34"/>
      <c r="D38" s="34"/>
      <c r="E38" s="34"/>
      <c r="F38" s="34"/>
      <c r="G38" s="15">
        <f>G37*1.06</f>
        <v>364748.12</v>
      </c>
    </row>
  </sheetData>
  <mergeCells count="16">
    <mergeCell ref="A35:F35"/>
    <mergeCell ref="A36:F36"/>
    <mergeCell ref="A37:F37"/>
    <mergeCell ref="A38:F38"/>
    <mergeCell ref="A34:E34"/>
    <mergeCell ref="A32:A33"/>
    <mergeCell ref="A19:E19"/>
    <mergeCell ref="A20:A25"/>
    <mergeCell ref="A26:E26"/>
    <mergeCell ref="A27:A30"/>
    <mergeCell ref="A31:E31"/>
    <mergeCell ref="A1:G1"/>
    <mergeCell ref="C2:G3"/>
    <mergeCell ref="A4:B4"/>
    <mergeCell ref="B10:B11"/>
    <mergeCell ref="A5:A1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2023-07-10T06:36:12Z</dcterms:modified>
</cp:coreProperties>
</file>