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<sst xmlns="http://schemas.openxmlformats.org/spreadsheetml/2006/main" count="92">
  <si>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</si>
  <si>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团号：HMQA-180101-BAR7111</t>
  </si>
  <si>
    <t>会议日期：2017-12-14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</si>
  <si>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</si>
  <si>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</si>
  <si>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</si>
  <si>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</si>
  <si>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</si>
  <si>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</si>
  <si>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</si>
  <si>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</si>
  <si>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</si>
  <si>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</si>
  <si>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</si>
  <si>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</si>
  <si>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</si>
  <si>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</si>
  <si>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</si>
  <si>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</si>
  <si>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</si>
  <si>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</si>
  <si>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</si>
  <si>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</si>
  <si>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</si>
  <si>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</si>
  <si>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酒店点餐</t>
  </si>
  <si>
    <t>需提供刷卡联、菜单（小票）</t>
  </si>
  <si>
    <t>活动餐费合计</t>
  </si>
  <si>
    <t>现地采买费用</t>
  </si>
  <si>
    <t>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</si>
  <si>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</si>
  <si>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</si>
  <si>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</si>
  <si>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</si>
  <si>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</si>
  <si>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</si>
  <si>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</si>
  <si>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</si>
  <si>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</si>
  <si>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</si>
  <si>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</si>
  <si>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</si>
  <si>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</si>
  <si>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</si>
  <si>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</si>
  <si>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</si>
  <si>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</si>
  <si>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</si>
  <si>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</si>
  <si>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</si>
  <si>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</si>
  <si>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</si>
  <si>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</si>
  <si>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</si>
  <si>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</si>
  <si>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</si>
  <si>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</si>
  <si>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</si>
  <si>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</si>
  <si>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</si>
  <si>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</si>
  <si>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</si>
  <si>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</si>
  <si>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业务9部</t>
  </si>
  <si>
    <t>发生日期:</t>
  </si>
  <si>
    <t>2017年12月8-9日</t>
  </si>
  <si>
    <t>报销日期:</t>
  </si>
  <si>
    <t>团号:</t>
  </si>
  <si>
    <t>HMQA-180101-BAR7112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</si>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</sst>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31" workbookViewId="0">
      <selection activeCell="K23" sqref="K23"/>
    </sheetView>
  </sheetViews>
  <sheetFormatPr defaultColWidth="9" defaultRowHeight="21" customHeight="1"/>
  <cols>
    <col min="1" max="1" width="9" style="53"/>
    <col min="2" max="2" width="16.75" customWidth="1"/>
    <col min="3" max="3" width="12.375" style="54" customWidth="1"/>
    <col min="5" max="5" width="12.875" customWidth="1"/>
    <col min="6" max="6" width="13.125" customWidth="1"/>
    <col min="8" max="8" width="12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6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6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7760</v>
      </c>
      <c r="D22" s="66">
        <v>1</v>
      </c>
      <c r="E22" s="65">
        <f t="shared" si="2"/>
        <v>7760</v>
      </c>
      <c r="F22" s="65">
        <v>44</v>
      </c>
      <c r="G22" s="65">
        <v>0</v>
      </c>
      <c r="H22" s="65">
        <f t="shared" si="0"/>
        <v>44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5148</v>
      </c>
      <c r="G23" s="65">
        <v>0</v>
      </c>
      <c r="H23" s="65">
        <f t="shared" ref="H23" si="6">F23+G23</f>
        <v>5148</v>
      </c>
      <c r="I23" s="86"/>
      <c r="J23" s="92"/>
    </row>
    <row r="24" customHeight="1" spans="1:10">
      <c r="A24" s="63"/>
      <c r="B24" s="64"/>
      <c r="C24" s="65"/>
      <c r="D24" s="66"/>
      <c r="E24" s="65"/>
      <c r="F24" s="65">
        <v>5390</v>
      </c>
      <c r="G24" s="65">
        <v>0</v>
      </c>
      <c r="H24" s="65">
        <f t="shared" si="0"/>
        <v>5390</v>
      </c>
      <c r="I24" s="86"/>
      <c r="J24" s="92"/>
    </row>
    <row r="25" s="52" customFormat="1" customHeight="1" spans="1:10">
      <c r="A25" s="67"/>
      <c r="B25" s="68" t="s">
        <v>27</v>
      </c>
      <c r="C25" s="69">
        <f>SUM(C22)</f>
        <v>7760</v>
      </c>
      <c r="D25" s="69">
        <f t="shared" ref="D25:E25" si="7">SUM(D22)</f>
        <v>1</v>
      </c>
      <c r="E25" s="69">
        <f t="shared" si="7"/>
        <v>7760</v>
      </c>
      <c r="F25" s="69">
        <f>SUM(F22:F24)</f>
        <v>10582</v>
      </c>
      <c r="G25" s="69">
        <f t="shared" ref="G25:H25" si="8">SUM(G22:G24)</f>
        <v>0</v>
      </c>
      <c r="H25" s="69">
        <f t="shared" si="8"/>
        <v>10582</v>
      </c>
      <c r="I25" s="89"/>
      <c r="J25" s="93"/>
    </row>
    <row r="26" customHeight="1" spans="1:10">
      <c r="A26" s="70">
        <v>5</v>
      </c>
      <c r="B26" s="71" t="s">
        <v>28</v>
      </c>
      <c r="C26" s="72">
        <v>4800</v>
      </c>
      <c r="D26" s="70">
        <v>1</v>
      </c>
      <c r="E26" s="72">
        <f t="shared" si="2"/>
        <v>4800</v>
      </c>
      <c r="F26" s="65">
        <v>1644.14</v>
      </c>
      <c r="G26" s="65">
        <v>0</v>
      </c>
      <c r="H26" s="65">
        <f t="shared" si="0"/>
        <v>1644.14</v>
      </c>
      <c r="I26" s="86" t="s">
        <v>29</v>
      </c>
      <c r="J26" s="87" t="s">
        <v>30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9">F27+G27</f>
        <v>0</v>
      </c>
      <c r="I27" s="86"/>
      <c r="J27" s="88"/>
    </row>
    <row r="28" s="52" customFormat="1" customHeight="1" spans="1:10">
      <c r="A28" s="67"/>
      <c r="B28" s="68" t="s">
        <v>31</v>
      </c>
      <c r="C28" s="69">
        <f>SUM(C26)</f>
        <v>4800</v>
      </c>
      <c r="D28" s="69">
        <f t="shared" ref="D28:E28" si="10">SUM(D26)</f>
        <v>1</v>
      </c>
      <c r="E28" s="69">
        <f t="shared" si="10"/>
        <v>4800</v>
      </c>
      <c r="F28" s="69">
        <f>SUM(F26:F27)</f>
        <v>1644.14</v>
      </c>
      <c r="G28" s="69">
        <f>SUM(G26:G27)</f>
        <v>0</v>
      </c>
      <c r="H28" s="69">
        <f t="shared" ref="H28" si="11">SUM(H26:H27)</f>
        <v>1644.14</v>
      </c>
      <c r="I28" s="89"/>
      <c r="J28" s="90"/>
    </row>
    <row r="29" customHeight="1" spans="1:10">
      <c r="A29" s="63">
        <v>6</v>
      </c>
      <c r="B29" s="64" t="s">
        <v>32</v>
      </c>
      <c r="C29" s="65">
        <v>0</v>
      </c>
      <c r="D29" s="66"/>
      <c r="E29" s="65">
        <f t="shared" si="2"/>
        <v>0</v>
      </c>
      <c r="F29" s="65">
        <v>0</v>
      </c>
      <c r="G29" s="65">
        <v>0</v>
      </c>
      <c r="H29" s="65">
        <f t="shared" si="0"/>
        <v>0</v>
      </c>
      <c r="I29" s="86"/>
      <c r="J29" s="87" t="s">
        <v>33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6"/>
      <c r="J32" s="92"/>
    </row>
    <row r="33" s="52" customFormat="1" customHeight="1" spans="1:10">
      <c r="A33" s="67"/>
      <c r="B33" s="68" t="s">
        <v>34</v>
      </c>
      <c r="C33" s="69">
        <f>SUM(C29)</f>
        <v>0</v>
      </c>
      <c r="D33" s="69">
        <f t="shared" ref="D33:E33" si="12">SUM(D29)</f>
        <v>0</v>
      </c>
      <c r="E33" s="69">
        <f t="shared" si="12"/>
        <v>0</v>
      </c>
      <c r="F33" s="69">
        <f>SUM(F29:F32)</f>
        <v>0</v>
      </c>
      <c r="G33" s="69">
        <f t="shared" ref="G33:H33" si="13">SUM(G29:G32)</f>
        <v>0</v>
      </c>
      <c r="H33" s="69">
        <f t="shared" si="13"/>
        <v>0</v>
      </c>
      <c r="I33" s="89"/>
      <c r="J33" s="93"/>
    </row>
    <row r="34" customHeight="1" spans="1:10">
      <c r="A34" s="63">
        <v>7</v>
      </c>
      <c r="B34" s="64" t="s">
        <v>35</v>
      </c>
      <c r="C34" s="65">
        <v>0</v>
      </c>
      <c r="D34" s="66"/>
      <c r="E34" s="65">
        <f t="shared" si="2"/>
        <v>0</v>
      </c>
      <c r="F34" s="65">
        <v>0</v>
      </c>
      <c r="G34" s="65">
        <v>0</v>
      </c>
      <c r="H34" s="65">
        <f t="shared" si="0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6"/>
      <c r="J37" s="95"/>
    </row>
    <row r="38" s="52" customFormat="1" customHeight="1" spans="1:10">
      <c r="A38" s="67"/>
      <c r="B38" s="68" t="s">
        <v>36</v>
      </c>
      <c r="C38" s="69">
        <f>SUM(C34)</f>
        <v>0</v>
      </c>
      <c r="D38" s="69">
        <f t="shared" ref="D38:E38" si="14">SUM(D34)</f>
        <v>0</v>
      </c>
      <c r="E38" s="69">
        <f t="shared" si="14"/>
        <v>0</v>
      </c>
      <c r="F38" s="69">
        <f>SUM(F34:F37)</f>
        <v>0</v>
      </c>
      <c r="G38" s="69">
        <f t="shared" ref="G38:H38" si="15">SUM(G34:G37)</f>
        <v>0</v>
      </c>
      <c r="H38" s="69">
        <f t="shared" si="15"/>
        <v>0</v>
      </c>
      <c r="I38" s="89"/>
      <c r="J38" s="96"/>
    </row>
    <row r="39" customHeight="1" spans="1:10">
      <c r="A39" s="63">
        <v>8</v>
      </c>
      <c r="B39" s="64" t="s">
        <v>37</v>
      </c>
      <c r="C39" s="65">
        <v>0</v>
      </c>
      <c r="D39" s="66"/>
      <c r="E39" s="65">
        <f t="shared" si="2"/>
        <v>0</v>
      </c>
      <c r="F39" s="65">
        <v>0</v>
      </c>
      <c r="G39" s="65">
        <v>0</v>
      </c>
      <c r="H39" s="65">
        <f t="shared" si="0"/>
        <v>0</v>
      </c>
      <c r="I39" s="86"/>
      <c r="J39" s="91" t="s">
        <v>38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0"/>
        <v>0</v>
      </c>
      <c r="I40" s="86"/>
      <c r="J40" s="92"/>
    </row>
    <row r="41" s="52" customFormat="1" customHeight="1" spans="1:10">
      <c r="A41" s="67"/>
      <c r="B41" s="68" t="s">
        <v>39</v>
      </c>
      <c r="C41" s="69">
        <f>SUM(C39)</f>
        <v>0</v>
      </c>
      <c r="D41" s="69">
        <f t="shared" ref="D41:E41" si="16">SUM(D39)</f>
        <v>0</v>
      </c>
      <c r="E41" s="69">
        <f t="shared" si="16"/>
        <v>0</v>
      </c>
      <c r="F41" s="69">
        <f>SUM(F39:F40)</f>
        <v>0</v>
      </c>
      <c r="G41" s="69">
        <f t="shared" ref="G41:H41" si="17">SUM(G39:G40)</f>
        <v>0</v>
      </c>
      <c r="H41" s="69">
        <f t="shared" si="17"/>
        <v>0</v>
      </c>
      <c r="I41" s="89"/>
      <c r="J41" s="93"/>
    </row>
    <row r="42" customHeight="1" spans="1:10">
      <c r="A42" s="63">
        <v>9</v>
      </c>
      <c r="B42" s="64" t="s">
        <v>40</v>
      </c>
      <c r="C42" s="65">
        <v>0</v>
      </c>
      <c r="D42" s="66"/>
      <c r="E42" s="65">
        <f t="shared" si="2"/>
        <v>0</v>
      </c>
      <c r="F42" s="65">
        <v>0</v>
      </c>
      <c r="G42" s="65">
        <v>0</v>
      </c>
      <c r="H42" s="65">
        <f t="shared" si="0"/>
        <v>0</v>
      </c>
      <c r="I42" s="86"/>
      <c r="J42" s="87" t="s">
        <v>41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6"/>
      <c r="J44" s="88"/>
    </row>
    <row r="45" s="52" customFormat="1" customHeight="1" spans="1:10">
      <c r="A45" s="67"/>
      <c r="B45" s="68" t="s">
        <v>42</v>
      </c>
      <c r="C45" s="69">
        <f>SUM(C42)</f>
        <v>0</v>
      </c>
      <c r="D45" s="69">
        <f t="shared" ref="D45:E45" si="18">SUM(D42)</f>
        <v>0</v>
      </c>
      <c r="E45" s="69">
        <f t="shared" si="18"/>
        <v>0</v>
      </c>
      <c r="F45" s="69">
        <f>SUM(F42:F44)</f>
        <v>0</v>
      </c>
      <c r="G45" s="69">
        <f t="shared" ref="G45:H45" si="19">SUM(G42:G44)</f>
        <v>0</v>
      </c>
      <c r="H45" s="69">
        <f t="shared" si="19"/>
        <v>0</v>
      </c>
      <c r="I45" s="89"/>
      <c r="J45" s="90"/>
    </row>
    <row r="46" customHeight="1" spans="1:10">
      <c r="A46" s="70">
        <v>10</v>
      </c>
      <c r="B46" s="64" t="s">
        <v>43</v>
      </c>
      <c r="C46" s="65">
        <v>0</v>
      </c>
      <c r="D46" s="66"/>
      <c r="E46" s="65">
        <f t="shared" si="2"/>
        <v>0</v>
      </c>
      <c r="F46" s="65">
        <v>0</v>
      </c>
      <c r="G46" s="65">
        <v>0</v>
      </c>
      <c r="H46" s="65">
        <f t="shared" si="0"/>
        <v>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20">F47+G47</f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20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20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20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20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20"/>
        <v>0</v>
      </c>
      <c r="I52" s="86"/>
      <c r="J52" s="95"/>
    </row>
    <row r="53" s="52" customFormat="1" customHeight="1" spans="1:10">
      <c r="A53" s="67"/>
      <c r="B53" s="68" t="s">
        <v>44</v>
      </c>
      <c r="C53" s="69">
        <f>SUM(C46)</f>
        <v>0</v>
      </c>
      <c r="D53" s="69">
        <f t="shared" ref="D53:E53" si="21">SUM(D46)</f>
        <v>0</v>
      </c>
      <c r="E53" s="69">
        <f t="shared" si="21"/>
        <v>0</v>
      </c>
      <c r="F53" s="69">
        <f>SUM(F46:F52)</f>
        <v>0</v>
      </c>
      <c r="G53" s="69">
        <f t="shared" ref="G53:H53" si="22">SUM(G46:G52)</f>
        <v>0</v>
      </c>
      <c r="H53" s="69">
        <f t="shared" si="22"/>
        <v>0</v>
      </c>
      <c r="I53" s="89"/>
      <c r="J53" s="96"/>
    </row>
    <row r="54" customHeight="1" spans="1:10">
      <c r="A54" s="67"/>
      <c r="B54" s="68" t="s">
        <v>45</v>
      </c>
      <c r="C54" s="69">
        <f>SUM(C53,C45,C41,C38,C33,C28,C25,C21,C16,C13)</f>
        <v>12560</v>
      </c>
      <c r="D54" s="69">
        <f t="shared" ref="D54:H54" si="23">SUM(D53,D45,D41,D38,D33,D28,D25,D21,D16,D13)</f>
        <v>2</v>
      </c>
      <c r="E54" s="69">
        <f t="shared" si="23"/>
        <v>12560</v>
      </c>
      <c r="F54" s="69">
        <f t="shared" si="23"/>
        <v>12226.14</v>
      </c>
      <c r="G54" s="69">
        <f t="shared" si="23"/>
        <v>0</v>
      </c>
      <c r="H54" s="69">
        <f t="shared" si="23"/>
        <v>12226.14</v>
      </c>
      <c r="I54" s="89"/>
      <c r="J54" s="97"/>
    </row>
    <row r="58" customHeight="1" spans="1:9">
      <c r="A58" s="77" t="s">
        <v>46</v>
      </c>
      <c r="B58" s="78"/>
      <c r="C58" s="79" t="s">
        <v>47</v>
      </c>
      <c r="D58" s="79"/>
      <c r="E58" s="79" t="s">
        <v>48</v>
      </c>
      <c r="F58" s="79"/>
      <c r="G58" s="79" t="s">
        <v>49</v>
      </c>
      <c r="H58" s="79"/>
      <c r="I58" s="98" t="s">
        <v>50</v>
      </c>
    </row>
    <row r="59" customHeight="1" spans="1:9">
      <c r="A59" s="80">
        <f>E54</f>
        <v>12560</v>
      </c>
      <c r="B59" s="81"/>
      <c r="C59" s="81">
        <f>H54</f>
        <v>12226.14</v>
      </c>
      <c r="D59" s="81"/>
      <c r="E59" s="81">
        <f>F54</f>
        <v>12226.14</v>
      </c>
      <c r="F59" s="81"/>
      <c r="G59" s="81">
        <f>G54</f>
        <v>0</v>
      </c>
      <c r="H59" s="81"/>
      <c r="I59" s="99">
        <f>A59-C59</f>
        <v>333.860000000001</v>
      </c>
    </row>
    <row r="61" customHeight="1" spans="1:9">
      <c r="A61" s="82" t="s">
        <v>51</v>
      </c>
      <c r="B61" s="83" t="s">
        <v>52</v>
      </c>
      <c r="C61" s="84" t="s">
        <v>53</v>
      </c>
      <c r="D61" s="82"/>
      <c r="E61" s="82" t="s">
        <v>54</v>
      </c>
      <c r="F61" s="82"/>
      <c r="G61" s="82" t="s">
        <v>55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3" workbookViewId="0">
      <selection activeCell="M38" sqref="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8"/>
      <c r="J7" s="39">
        <v>43213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 t="s">
        <v>68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唐诗琳</v>
      </c>
      <c r="G28" s="7"/>
      <c r="H28" s="6" t="s">
        <v>58</v>
      </c>
      <c r="I28" s="5"/>
      <c r="J28" s="7" t="str">
        <f>J5</f>
        <v>经理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广州</v>
      </c>
      <c r="G29" s="11"/>
      <c r="H29" s="10" t="s">
        <v>62</v>
      </c>
      <c r="I29" s="9"/>
      <c r="J29" s="11" t="str">
        <f>J6</f>
        <v>业务9部</v>
      </c>
      <c r="K29" s="37"/>
    </row>
    <row r="30" ht="20.1" customHeight="1" spans="2:11">
      <c r="B30" s="8"/>
      <c r="C30" s="9"/>
      <c r="D30" s="10" t="s">
        <v>64</v>
      </c>
      <c r="E30" s="10"/>
      <c r="F30" s="11" t="str">
        <f>F7</f>
        <v>2017年12月8-9日</v>
      </c>
      <c r="G30" s="11"/>
      <c r="H30" s="10" t="s">
        <v>66</v>
      </c>
      <c r="I30" s="38"/>
      <c r="J30" s="11">
        <f>J7</f>
        <v>43213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40"/>
      <c r="J31" s="15" t="str">
        <f>J8</f>
        <v>HMQA-180101-BAR7112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50" t="s">
        <v>74</v>
      </c>
    </row>
    <row r="34" ht="20.1" customHeight="1" spans="2:11">
      <c r="B34" s="27">
        <v>1</v>
      </c>
      <c r="C34" s="27"/>
      <c r="D34" s="33" t="s">
        <v>61</v>
      </c>
      <c r="E34" s="34">
        <v>43077</v>
      </c>
      <c r="F34" s="27"/>
      <c r="G34" s="25">
        <v>100</v>
      </c>
      <c r="H34" s="25">
        <v>1</v>
      </c>
      <c r="I34" s="42">
        <f>G34*H34</f>
        <v>100</v>
      </c>
      <c r="J34" s="43"/>
      <c r="K34" s="51"/>
    </row>
    <row r="35" ht="20.1" customHeight="1" spans="2:11">
      <c r="B35" s="27">
        <v>2</v>
      </c>
      <c r="C35" s="27"/>
      <c r="D35" s="33" t="s">
        <v>61</v>
      </c>
      <c r="E35" s="34">
        <v>43078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2">
        <f t="shared" si="0"/>
        <v>0</v>
      </c>
      <c r="J36" s="43"/>
      <c r="K36" s="51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</v>
      </c>
      <c r="I37" s="45">
        <f>SUM(I34:J36)</f>
        <v>300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2018-04-23T15:42:09Z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