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员工差旅明细!$A$1:$K$52</definedName>
  </definedNames>
  <calcPr calcId="144525" concurrentCalc="0"/>
</workbook>
</file>

<file path=xl/sharedStrings.xml><?xml version="1.0" encoding="utf-8"?>
<sst xmlns="http://schemas.openxmlformats.org/spreadsheetml/2006/main" count="149" uniqueCount="107">
  <si>
    <t>【员工差旅报销单】</t>
  </si>
  <si>
    <t>姓名:</t>
  </si>
  <si>
    <t>姚艺婷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</si>
  <si>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</si>
  <si>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</si>
  <si>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</si>
  <si>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</si>
  <si>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</si>
  <si>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</si>
  <si>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</si>
  <si>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11.16-11.23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</si>
  <si>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</si>
  <si>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</si>
  <si>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</si>
  <si>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</si>
  <si>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</si>
  <si>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</si>
  <si>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</si>
  <si>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</si>
  <si>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</si>
  <si>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</si>
  <si>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住宿费</t>
  </si>
  <si>
    <t>姚艺婷住宿</t>
  </si>
  <si>
    <t>交通费</t>
  </si>
  <si>
    <t>市内交通（打车）</t>
  </si>
  <si>
    <t>11.16 上海家-机场</t>
  </si>
  <si>
    <t>11.23 机场-上海家</t>
  </si>
  <si>
    <t>11.16 白云机场-长隆酒店</t>
  </si>
  <si>
    <t>11.18 长隆酒店-洲际酒店</t>
  </si>
  <si>
    <t>会议期间 运送物料</t>
  </si>
  <si>
    <t>过路费</t>
  </si>
  <si>
    <t>餐费</t>
  </si>
  <si>
    <t>11.18 姚艺婷 于畅</t>
  </si>
  <si>
    <t>11.19 于畅 姚艺婷 张羽</t>
  </si>
  <si>
    <t>11.17 姚艺婷</t>
  </si>
  <si>
    <t>11.23 姚艺婷 于畅</t>
  </si>
  <si>
    <t>11.21 姚艺婷</t>
  </si>
  <si>
    <t>11.22 姚艺婷 陈佳伟</t>
  </si>
  <si>
    <t>11.17 陈佳伟</t>
  </si>
  <si>
    <t>11.16 姚艺婷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</si>
  <si>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</si>
  <si>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</si>
  <si>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</si>
  <si>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</si>
  <si>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</si>
  <si>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</si>
  <si>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</si>
  <si>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</si>
  <si>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</si>
  <si>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</si>
  <si>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</si>
  <si>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</si>
  <si>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</si>
  <si>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</si>
  <si>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11.16-11.17、11.23</t>
  </si>
  <si>
    <t>11.18-11.22</t>
  </si>
  <si>
    <t>【借款报销单】</t>
  </si>
  <si>
    <t>团号：HMOA-200110-SXY617</t>
  </si>
  <si>
    <t>会议日期：2020.1.13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</si>
  <si>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</si>
  <si>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</si>
  <si>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</si>
  <si>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</si>
  <si>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</si>
  <si>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</si>
  <si>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</si>
  <si>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</si>
  <si>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</si>
  <si>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</si>
  <si>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</si>
  <si>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</si>
  <si>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</si>
  <si>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</si>
  <si>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</si>
  <si>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</si>
  <si>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</si>
  <si>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</si>
  <si>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</si>
  <si>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</si>
  <si>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</si>
  <si>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</si>
  <si>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</si>
  <si>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</si>
  <si>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红酒、软饮采买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</si>
  <si>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</si>
  <si>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</si>
  <si>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</si>
  <si>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</si>
  <si>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</si>
  <si>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</si>
  <si>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易拉宝、欢迎卡等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</si>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</sst>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23" borderId="20" applyNumberFormat="0" applyAlignment="0" applyProtection="0">
      <alignment vertical="center"/>
    </xf>
    <xf numFmtId="0" fontId="28" fillId="23" borderId="19" applyNumberFormat="0" applyAlignment="0" applyProtection="0">
      <alignment vertical="center"/>
    </xf>
    <xf numFmtId="0" fontId="25" fillId="30" borderId="2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zoomScale="110" zoomScaleNormal="110" topLeftCell="A22" workbookViewId="0">
      <selection activeCell="M28" sqref="M27:M2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1"/>
      <c r="C1" s="61"/>
      <c r="D1" s="61"/>
      <c r="E1" s="61"/>
      <c r="F1" s="61"/>
      <c r="G1" s="61"/>
      <c r="H1" s="61"/>
      <c r="I1" s="61"/>
      <c r="J1" s="61"/>
      <c r="K1" s="61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2"/>
      <c r="C4" s="62"/>
      <c r="D4" s="62"/>
      <c r="E4" s="62"/>
      <c r="F4" s="62"/>
      <c r="G4" s="62"/>
      <c r="H4" s="62"/>
      <c r="I4" s="62"/>
      <c r="J4" s="62"/>
      <c r="K4" s="96"/>
    </row>
    <row r="5" ht="20.1" customHeight="1" spans="2:11">
      <c r="B5" s="63"/>
      <c r="C5" s="64"/>
      <c r="D5" s="65" t="s">
        <v>1</v>
      </c>
      <c r="E5" s="65"/>
      <c r="F5" s="66" t="s">
        <v>2</v>
      </c>
      <c r="G5" s="66"/>
      <c r="H5" s="65" t="s">
        <v>3</v>
      </c>
      <c r="I5" s="64"/>
      <c r="J5" s="66" t="s">
        <v>4</v>
      </c>
      <c r="K5" s="97"/>
    </row>
    <row r="6" ht="20.1" customHeight="1" spans="2:11">
      <c r="B6" s="67"/>
      <c r="C6" s="68"/>
      <c r="D6" s="69" t="s">
        <v>5</v>
      </c>
      <c r="E6" s="69"/>
      <c r="F6" s="70" t="s">
        <v>6</v>
      </c>
      <c r="G6" s="70"/>
      <c r="H6" s="69" t="s">
        <v>7</v>
      </c>
      <c r="I6" s="68"/>
      <c r="J6" s="70" t="s">
        <v>8</v>
      </c>
      <c r="K6" s="98"/>
    </row>
    <row r="7" ht="20.1" customHeight="1" spans="2:11">
      <c r="B7" s="67"/>
      <c r="C7" s="68"/>
      <c r="D7" s="69" t="s">
        <v>9</v>
      </c>
      <c r="E7" s="69"/>
      <c r="F7" s="70" t="s">
        <v>10</v>
      </c>
      <c r="G7" s="70"/>
      <c r="H7" s="69" t="s">
        <v>11</v>
      </c>
      <c r="I7" s="99"/>
      <c r="J7" s="100">
        <v>43794</v>
      </c>
      <c r="K7" s="98"/>
    </row>
    <row r="8" ht="20.1" customHeight="1" spans="2:11">
      <c r="B8" s="71"/>
      <c r="C8" s="72"/>
      <c r="D8" s="73"/>
      <c r="E8" s="73"/>
      <c r="F8" s="74"/>
      <c r="G8" s="74"/>
      <c r="H8" s="73" t="s">
        <v>12</v>
      </c>
      <c r="I8" s="101"/>
      <c r="J8" s="102" t="s">
        <v>13</v>
      </c>
      <c r="K8" s="103"/>
    </row>
    <row r="9" ht="20.1" customHeight="1" spans="2:11">
      <c r="B9" s="75"/>
      <c r="C9" s="75"/>
      <c r="D9" s="75"/>
      <c r="E9" s="75"/>
      <c r="F9" s="75"/>
      <c r="G9" s="75"/>
      <c r="H9" s="75"/>
      <c r="I9" s="75"/>
      <c r="J9" s="75"/>
      <c r="K9" s="75"/>
    </row>
    <row r="10" ht="20.1" customHeight="1" spans="2:11">
      <c r="B10" s="76" t="s">
        <v>14</v>
      </c>
      <c r="C10" s="77"/>
      <c r="D10" s="78" t="s">
        <v>15</v>
      </c>
      <c r="E10" s="78" t="s">
        <v>16</v>
      </c>
      <c r="F10" s="79"/>
      <c r="G10" s="80" t="s">
        <v>17</v>
      </c>
      <c r="H10" s="79" t="s">
        <v>18</v>
      </c>
      <c r="I10" s="78" t="s">
        <v>19</v>
      </c>
      <c r="J10" s="79"/>
      <c r="K10" s="80" t="s">
        <v>20</v>
      </c>
    </row>
    <row r="11" ht="20.1" customHeight="1" spans="2:11">
      <c r="B11" s="81">
        <v>1</v>
      </c>
      <c r="C11" s="82"/>
      <c r="D11" s="83"/>
      <c r="E11" s="84" t="s">
        <v>21</v>
      </c>
      <c r="F11" s="85"/>
      <c r="G11" s="86">
        <v>664</v>
      </c>
      <c r="H11" s="85">
        <f t="shared" ref="H11:H17" si="0">G11</f>
        <v>664</v>
      </c>
      <c r="I11" s="78"/>
      <c r="J11" s="79"/>
      <c r="K11" s="104" t="s">
        <v>22</v>
      </c>
    </row>
    <row r="12" spans="2:11">
      <c r="B12" s="81">
        <v>2</v>
      </c>
      <c r="C12" s="82"/>
      <c r="D12" s="87" t="s">
        <v>23</v>
      </c>
      <c r="E12" s="88" t="s">
        <v>24</v>
      </c>
      <c r="F12" s="88"/>
      <c r="G12" s="89">
        <v>141</v>
      </c>
      <c r="H12" s="89">
        <f t="shared" si="0"/>
        <v>141</v>
      </c>
      <c r="I12" s="105"/>
      <c r="J12" s="106"/>
      <c r="K12" s="107" t="s">
        <v>25</v>
      </c>
    </row>
    <row r="13" spans="2:11">
      <c r="B13" s="81">
        <v>3</v>
      </c>
      <c r="C13" s="82"/>
      <c r="D13" s="87"/>
      <c r="E13" s="88" t="s">
        <v>24</v>
      </c>
      <c r="F13" s="88"/>
      <c r="G13" s="89">
        <v>179</v>
      </c>
      <c r="H13" s="89">
        <f t="shared" si="0"/>
        <v>179</v>
      </c>
      <c r="I13" s="105"/>
      <c r="J13" s="106"/>
      <c r="K13" s="107" t="s">
        <v>26</v>
      </c>
    </row>
    <row r="14" spans="2:11">
      <c r="B14" s="81">
        <v>4</v>
      </c>
      <c r="C14" s="82"/>
      <c r="D14" s="87"/>
      <c r="E14" s="88" t="s">
        <v>24</v>
      </c>
      <c r="F14" s="88"/>
      <c r="G14" s="89">
        <v>217</v>
      </c>
      <c r="H14" s="89">
        <f t="shared" si="0"/>
        <v>217</v>
      </c>
      <c r="I14" s="105"/>
      <c r="J14" s="106"/>
      <c r="K14" s="107" t="s">
        <v>27</v>
      </c>
    </row>
    <row r="15" spans="2:11">
      <c r="B15" s="81">
        <v>5</v>
      </c>
      <c r="C15" s="82"/>
      <c r="D15" s="87"/>
      <c r="E15" s="88" t="s">
        <v>24</v>
      </c>
      <c r="F15" s="88"/>
      <c r="G15" s="89">
        <v>59</v>
      </c>
      <c r="H15" s="89">
        <f t="shared" si="0"/>
        <v>59</v>
      </c>
      <c r="I15" s="105"/>
      <c r="J15" s="106"/>
      <c r="K15" s="107" t="s">
        <v>28</v>
      </c>
    </row>
    <row r="16" spans="2:11">
      <c r="B16" s="81">
        <v>6</v>
      </c>
      <c r="C16" s="82"/>
      <c r="D16" s="87"/>
      <c r="E16" s="88" t="s">
        <v>24</v>
      </c>
      <c r="F16" s="88"/>
      <c r="G16" s="89">
        <v>267</v>
      </c>
      <c r="H16" s="89">
        <f t="shared" si="0"/>
        <v>267</v>
      </c>
      <c r="I16" s="105"/>
      <c r="J16" s="106"/>
      <c r="K16" s="107" t="s">
        <v>29</v>
      </c>
    </row>
    <row r="17" spans="2:11">
      <c r="B17" s="81">
        <v>7</v>
      </c>
      <c r="C17" s="82"/>
      <c r="D17" s="87"/>
      <c r="E17" s="88" t="s">
        <v>24</v>
      </c>
      <c r="F17" s="88"/>
      <c r="G17" s="89">
        <v>66</v>
      </c>
      <c r="H17" s="89">
        <f t="shared" si="0"/>
        <v>66</v>
      </c>
      <c r="I17" s="105"/>
      <c r="J17" s="106"/>
      <c r="K17" s="107" t="s">
        <v>30</v>
      </c>
    </row>
    <row r="18" spans="2:11">
      <c r="B18" s="81">
        <v>8</v>
      </c>
      <c r="C18" s="82"/>
      <c r="D18" s="87"/>
      <c r="E18" s="88" t="s">
        <v>24</v>
      </c>
      <c r="F18" s="88"/>
      <c r="G18" s="89">
        <v>368.47</v>
      </c>
      <c r="H18" s="89">
        <f t="shared" ref="H18:H26" si="1">G18</f>
        <v>368.47</v>
      </c>
      <c r="I18" s="105"/>
      <c r="J18" s="106"/>
      <c r="K18" s="107"/>
    </row>
    <row r="19" spans="2:11">
      <c r="B19" s="81">
        <v>9</v>
      </c>
      <c r="C19" s="82"/>
      <c r="D19" s="87"/>
      <c r="E19" s="88" t="s">
        <v>31</v>
      </c>
      <c r="F19" s="88"/>
      <c r="G19" s="89">
        <v>158</v>
      </c>
      <c r="H19" s="89">
        <f t="shared" si="1"/>
        <v>158</v>
      </c>
      <c r="I19" s="105"/>
      <c r="J19" s="106"/>
      <c r="K19" s="107" t="s">
        <v>32</v>
      </c>
    </row>
    <row r="20" spans="2:11">
      <c r="B20" s="81">
        <v>10</v>
      </c>
      <c r="C20" s="82"/>
      <c r="D20" s="87"/>
      <c r="E20" s="88" t="s">
        <v>31</v>
      </c>
      <c r="F20" s="88"/>
      <c r="G20" s="89">
        <v>105</v>
      </c>
      <c r="H20" s="89">
        <f t="shared" si="1"/>
        <v>105</v>
      </c>
      <c r="I20" s="105"/>
      <c r="J20" s="106"/>
      <c r="K20" s="107" t="s">
        <v>33</v>
      </c>
    </row>
    <row r="21" spans="2:11">
      <c r="B21" s="81">
        <v>11</v>
      </c>
      <c r="C21" s="82"/>
      <c r="D21" s="87"/>
      <c r="E21" s="88" t="s">
        <v>31</v>
      </c>
      <c r="F21" s="88"/>
      <c r="G21" s="89">
        <v>45</v>
      </c>
      <c r="H21" s="89">
        <f t="shared" si="1"/>
        <v>45</v>
      </c>
      <c r="I21" s="105"/>
      <c r="J21" s="106"/>
      <c r="K21" s="107" t="s">
        <v>34</v>
      </c>
    </row>
    <row r="22" spans="2:11">
      <c r="B22" s="81">
        <v>12</v>
      </c>
      <c r="C22" s="82"/>
      <c r="D22" s="87"/>
      <c r="E22" s="88" t="s">
        <v>31</v>
      </c>
      <c r="F22" s="88"/>
      <c r="G22" s="89">
        <v>169</v>
      </c>
      <c r="H22" s="89">
        <f t="shared" si="1"/>
        <v>169</v>
      </c>
      <c r="I22" s="105"/>
      <c r="J22" s="106"/>
      <c r="K22" s="107" t="s">
        <v>35</v>
      </c>
    </row>
    <row r="23" spans="2:11">
      <c r="B23" s="81">
        <v>13</v>
      </c>
      <c r="C23" s="82"/>
      <c r="D23" s="87"/>
      <c r="E23" s="88" t="s">
        <v>31</v>
      </c>
      <c r="F23" s="88"/>
      <c r="G23" s="89">
        <v>28.7</v>
      </c>
      <c r="H23" s="89">
        <f t="shared" si="1"/>
        <v>28.7</v>
      </c>
      <c r="I23" s="105"/>
      <c r="J23" s="106"/>
      <c r="K23" s="107" t="s">
        <v>34</v>
      </c>
    </row>
    <row r="24" spans="2:11">
      <c r="B24" s="81">
        <v>14</v>
      </c>
      <c r="C24" s="82"/>
      <c r="D24" s="87"/>
      <c r="E24" s="88" t="s">
        <v>31</v>
      </c>
      <c r="F24" s="88"/>
      <c r="G24" s="89">
        <v>16.5</v>
      </c>
      <c r="H24" s="89">
        <f t="shared" si="1"/>
        <v>16.5</v>
      </c>
      <c r="I24" s="105"/>
      <c r="J24" s="106"/>
      <c r="K24" s="107" t="s">
        <v>36</v>
      </c>
    </row>
    <row r="25" spans="2:11">
      <c r="B25" s="81">
        <v>15</v>
      </c>
      <c r="C25" s="82"/>
      <c r="D25" s="87"/>
      <c r="E25" s="88" t="s">
        <v>31</v>
      </c>
      <c r="F25" s="88"/>
      <c r="G25" s="89">
        <v>135</v>
      </c>
      <c r="H25" s="89">
        <f t="shared" si="1"/>
        <v>135</v>
      </c>
      <c r="I25" s="105"/>
      <c r="J25" s="106"/>
      <c r="K25" s="107" t="s">
        <v>37</v>
      </c>
    </row>
    <row r="26" spans="2:11">
      <c r="B26" s="81">
        <v>16</v>
      </c>
      <c r="C26" s="82"/>
      <c r="D26" s="87"/>
      <c r="E26" s="88" t="s">
        <v>31</v>
      </c>
      <c r="F26" s="88"/>
      <c r="G26" s="89">
        <v>57</v>
      </c>
      <c r="H26" s="89">
        <f t="shared" si="1"/>
        <v>57</v>
      </c>
      <c r="I26" s="105"/>
      <c r="J26" s="106"/>
      <c r="K26" s="107" t="s">
        <v>32</v>
      </c>
    </row>
    <row r="27" spans="2:11">
      <c r="B27" s="81">
        <v>17</v>
      </c>
      <c r="C27" s="82"/>
      <c r="D27" s="87"/>
      <c r="E27" s="88" t="s">
        <v>31</v>
      </c>
      <c r="F27" s="88"/>
      <c r="G27" s="89">
        <v>33.8</v>
      </c>
      <c r="H27" s="89"/>
      <c r="I27" s="105">
        <f>G27</f>
        <v>33.8</v>
      </c>
      <c r="J27" s="106"/>
      <c r="K27" s="107" t="s">
        <v>38</v>
      </c>
    </row>
    <row r="28" spans="2:11">
      <c r="B28" s="81">
        <v>18</v>
      </c>
      <c r="C28" s="82"/>
      <c r="D28" s="87"/>
      <c r="E28" s="88" t="s">
        <v>31</v>
      </c>
      <c r="F28" s="88"/>
      <c r="G28" s="89">
        <v>17.9</v>
      </c>
      <c r="H28" s="89"/>
      <c r="I28" s="105">
        <f>G28</f>
        <v>17.9</v>
      </c>
      <c r="J28" s="106"/>
      <c r="K28" s="107" t="s">
        <v>34</v>
      </c>
    </row>
    <row r="29" spans="2:11">
      <c r="B29" s="81">
        <v>19</v>
      </c>
      <c r="C29" s="82"/>
      <c r="D29" s="87"/>
      <c r="E29" s="88" t="s">
        <v>31</v>
      </c>
      <c r="F29" s="88"/>
      <c r="G29" s="89">
        <v>38</v>
      </c>
      <c r="H29" s="89"/>
      <c r="I29" s="105">
        <f>G29</f>
        <v>38</v>
      </c>
      <c r="J29" s="106"/>
      <c r="K29" s="107" t="s">
        <v>39</v>
      </c>
    </row>
    <row r="30" spans="2:11">
      <c r="B30" s="81">
        <v>20</v>
      </c>
      <c r="C30" s="82"/>
      <c r="D30" s="87"/>
      <c r="E30" s="88" t="s">
        <v>31</v>
      </c>
      <c r="F30" s="88"/>
      <c r="G30" s="89">
        <v>72.5</v>
      </c>
      <c r="H30" s="89"/>
      <c r="I30" s="105">
        <f>G30</f>
        <v>72.5</v>
      </c>
      <c r="J30" s="106"/>
      <c r="K30" s="107" t="s">
        <v>33</v>
      </c>
    </row>
    <row r="31" spans="2:11">
      <c r="B31" s="81">
        <v>21</v>
      </c>
      <c r="C31" s="82"/>
      <c r="D31" s="90" t="s">
        <v>40</v>
      </c>
      <c r="E31" s="88" t="s">
        <v>41</v>
      </c>
      <c r="F31" s="88"/>
      <c r="G31" s="89">
        <v>0</v>
      </c>
      <c r="H31" s="89">
        <f>G31</f>
        <v>0</v>
      </c>
      <c r="I31" s="105">
        <v>0</v>
      </c>
      <c r="J31" s="106"/>
      <c r="K31" s="107"/>
    </row>
    <row r="32" ht="20.1" customHeight="1" spans="2:11">
      <c r="B32" s="78" t="s">
        <v>42</v>
      </c>
      <c r="C32" s="91"/>
      <c r="D32" s="91"/>
      <c r="E32" s="91"/>
      <c r="F32" s="79"/>
      <c r="G32" s="92">
        <f>SUM(G12:G29)</f>
        <v>2101.37</v>
      </c>
      <c r="H32" s="92">
        <f>SUM(H12:H31)</f>
        <v>2011.67</v>
      </c>
      <c r="I32" s="108">
        <f>SUM(I12:J31)</f>
        <v>162.2</v>
      </c>
      <c r="J32" s="109"/>
      <c r="K32" s="110"/>
    </row>
    <row r="33" ht="20.1" customHeight="1" spans="2:11">
      <c r="B33" s="75"/>
      <c r="C33" s="75"/>
      <c r="D33" s="75"/>
      <c r="E33" s="75"/>
      <c r="F33" s="75"/>
      <c r="G33" s="75"/>
      <c r="H33" s="75"/>
      <c r="I33" s="75"/>
      <c r="J33" s="111"/>
      <c r="K33" s="75"/>
    </row>
    <row r="34" ht="20.1" customHeight="1" spans="2:11">
      <c r="B34" s="80" t="s">
        <v>18</v>
      </c>
      <c r="C34" s="80"/>
      <c r="D34" s="80"/>
      <c r="E34" s="80"/>
      <c r="F34" s="80"/>
      <c r="G34" s="80" t="s">
        <v>43</v>
      </c>
      <c r="H34" s="80"/>
      <c r="I34" s="80"/>
      <c r="J34" s="80"/>
      <c r="K34" s="80" t="s">
        <v>44</v>
      </c>
    </row>
    <row r="35" ht="20.1" customHeight="1" spans="2:11">
      <c r="B35" s="93">
        <f>H32</f>
        <v>2011.67</v>
      </c>
      <c r="C35" s="93"/>
      <c r="D35" s="93"/>
      <c r="E35" s="93"/>
      <c r="F35" s="93"/>
      <c r="G35" s="93">
        <f>I32</f>
        <v>162.2</v>
      </c>
      <c r="H35" s="93"/>
      <c r="I35" s="93"/>
      <c r="J35" s="93"/>
      <c r="K35" s="112">
        <f>SUM(B35:J35)</f>
        <v>2173.87</v>
      </c>
    </row>
    <row r="36" ht="20.1" customHeight="1" spans="2:11"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ht="20.1" customHeight="1" spans="2:11">
      <c r="B37" s="75" t="s">
        <v>45</v>
      </c>
      <c r="C37" s="75"/>
      <c r="D37" s="75"/>
      <c r="E37" s="75"/>
      <c r="F37" s="75" t="s">
        <v>46</v>
      </c>
      <c r="G37" s="75" t="s">
        <v>47</v>
      </c>
      <c r="H37" s="75"/>
      <c r="I37" s="75"/>
      <c r="J37" s="75" t="s">
        <v>48</v>
      </c>
      <c r="K37" s="75"/>
    </row>
    <row r="40" ht="18" spans="1:11">
      <c r="A40" s="4" t="s">
        <v>49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ht="20.1" customHeight="1" spans="2:11">
      <c r="B42" s="63"/>
      <c r="C42" s="64"/>
      <c r="D42" s="65" t="s">
        <v>1</v>
      </c>
      <c r="E42" s="65"/>
      <c r="F42" s="66" t="str">
        <f>F5</f>
        <v>姚艺婷</v>
      </c>
      <c r="G42" s="66"/>
      <c r="H42" s="65" t="s">
        <v>3</v>
      </c>
      <c r="I42" s="64"/>
      <c r="J42" s="66" t="str">
        <f>J5</f>
        <v>助理</v>
      </c>
      <c r="K42" s="97"/>
    </row>
    <row r="43" ht="20.1" customHeight="1" spans="2:11">
      <c r="B43" s="67"/>
      <c r="C43" s="68"/>
      <c r="D43" s="69" t="s">
        <v>5</v>
      </c>
      <c r="E43" s="69"/>
      <c r="F43" s="70" t="str">
        <f>F6</f>
        <v>广州</v>
      </c>
      <c r="G43" s="70"/>
      <c r="H43" s="69" t="s">
        <v>7</v>
      </c>
      <c r="I43" s="68"/>
      <c r="J43" s="70" t="str">
        <f>J6</f>
        <v>上海事业部</v>
      </c>
      <c r="K43" s="98"/>
    </row>
    <row r="44" ht="20.1" customHeight="1" spans="2:11">
      <c r="B44" s="67"/>
      <c r="C44" s="68"/>
      <c r="D44" s="69" t="s">
        <v>9</v>
      </c>
      <c r="E44" s="69"/>
      <c r="F44" s="70" t="str">
        <f>F7</f>
        <v>11.16-11.23</v>
      </c>
      <c r="G44" s="70"/>
      <c r="H44" s="69" t="s">
        <v>11</v>
      </c>
      <c r="I44" s="99"/>
      <c r="J44" s="100">
        <f>J7</f>
        <v>43794</v>
      </c>
      <c r="K44" s="98"/>
    </row>
    <row r="45" ht="20.1" customHeight="1" spans="2:11">
      <c r="B45" s="71"/>
      <c r="C45" s="72"/>
      <c r="D45" s="73"/>
      <c r="E45" s="73"/>
      <c r="F45" s="74"/>
      <c r="G45" s="74"/>
      <c r="H45" s="73" t="s">
        <v>12</v>
      </c>
      <c r="I45" s="101"/>
      <c r="J45" s="74" t="str">
        <f>J8</f>
        <v>HMOA-191115-SXY620</v>
      </c>
      <c r="K45" s="103"/>
    </row>
    <row r="46" ht="20.1" customHeight="1"/>
    <row r="47" ht="20.1" customHeight="1" spans="2:11">
      <c r="B47" s="88"/>
      <c r="C47" s="88"/>
      <c r="D47" s="94" t="s">
        <v>50</v>
      </c>
      <c r="E47" s="88" t="s">
        <v>51</v>
      </c>
      <c r="F47" s="88"/>
      <c r="G47" s="89" t="s">
        <v>52</v>
      </c>
      <c r="H47" s="89" t="s">
        <v>53</v>
      </c>
      <c r="I47" s="89" t="s">
        <v>42</v>
      </c>
      <c r="J47" s="89"/>
      <c r="K47" s="113" t="s">
        <v>20</v>
      </c>
    </row>
    <row r="48" spans="2:11">
      <c r="B48" s="88">
        <v>1</v>
      </c>
      <c r="C48" s="88"/>
      <c r="D48" s="94" t="s">
        <v>6</v>
      </c>
      <c r="E48" s="88" t="s">
        <v>54</v>
      </c>
      <c r="F48" s="88"/>
      <c r="G48" s="89">
        <v>200</v>
      </c>
      <c r="H48" s="89">
        <v>3</v>
      </c>
      <c r="I48" s="105">
        <f>G48*H48</f>
        <v>600</v>
      </c>
      <c r="J48" s="106"/>
      <c r="K48" s="113" t="str">
        <f>E48</f>
        <v>11.16-11.17、11.23</v>
      </c>
    </row>
    <row r="49" ht="20.1" customHeight="1" spans="2:11">
      <c r="B49" s="88">
        <v>2</v>
      </c>
      <c r="C49" s="88"/>
      <c r="D49" s="94" t="s">
        <v>6</v>
      </c>
      <c r="E49" s="88" t="s">
        <v>55</v>
      </c>
      <c r="F49" s="88"/>
      <c r="G49" s="89">
        <v>100</v>
      </c>
      <c r="H49" s="89">
        <v>5</v>
      </c>
      <c r="I49" s="105">
        <f>G49*H49</f>
        <v>500</v>
      </c>
      <c r="J49" s="106"/>
      <c r="K49" s="113" t="str">
        <f>E49</f>
        <v>11.18-11.22</v>
      </c>
    </row>
    <row r="50" ht="20.1" customHeight="1" spans="2:11">
      <c r="B50" s="88">
        <v>3</v>
      </c>
      <c r="C50" s="88"/>
      <c r="D50" s="95"/>
      <c r="E50" s="88"/>
      <c r="F50" s="88"/>
      <c r="G50" s="89"/>
      <c r="H50" s="89"/>
      <c r="I50" s="105"/>
      <c r="J50" s="106"/>
      <c r="K50" s="107"/>
    </row>
    <row r="51" ht="20.1" customHeight="1" spans="2:11">
      <c r="B51" s="78" t="s">
        <v>42</v>
      </c>
      <c r="C51" s="91"/>
      <c r="D51" s="91"/>
      <c r="E51" s="91"/>
      <c r="F51" s="79"/>
      <c r="G51" s="92"/>
      <c r="H51" s="92"/>
      <c r="I51" s="108">
        <f>SUM(I48:J50)</f>
        <v>1100</v>
      </c>
      <c r="J51" s="109"/>
      <c r="K51" s="110"/>
    </row>
    <row r="52" ht="20.1" customHeight="1" spans="2:11">
      <c r="B52" s="75" t="s">
        <v>45</v>
      </c>
      <c r="C52" s="75"/>
      <c r="D52" s="75"/>
      <c r="E52" s="75"/>
      <c r="F52" s="75" t="s">
        <v>46</v>
      </c>
      <c r="G52" s="75" t="s">
        <v>47</v>
      </c>
      <c r="H52" s="75"/>
      <c r="I52" s="75"/>
      <c r="J52" s="75" t="s">
        <v>48</v>
      </c>
      <c r="K52" s="75"/>
    </row>
  </sheetData>
  <mergeCells count="8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6" workbookViewId="0">
      <selection activeCell="I31" sqref="E24:I3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56</v>
      </c>
      <c r="D2" s="4"/>
      <c r="E2" s="4"/>
      <c r="F2" s="4"/>
      <c r="G2" s="4"/>
      <c r="H2" s="4"/>
      <c r="I2" s="42"/>
      <c r="J2" s="42"/>
      <c r="K2" s="42"/>
      <c r="L2" s="42"/>
    </row>
    <row r="4" customHeight="1" spans="8:10">
      <c r="H4" s="5" t="s">
        <v>57</v>
      </c>
      <c r="I4" s="5"/>
      <c r="J4" s="5" t="s">
        <v>58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59</v>
      </c>
      <c r="C6" s="9" t="s">
        <v>60</v>
      </c>
      <c r="D6" s="9"/>
      <c r="E6" s="9"/>
      <c r="F6" s="10" t="s">
        <v>61</v>
      </c>
      <c r="G6" s="10"/>
      <c r="H6" s="10"/>
      <c r="I6" s="10"/>
      <c r="J6" s="8" t="s">
        <v>62</v>
      </c>
    </row>
    <row r="7" customHeight="1" spans="1:10">
      <c r="A7" s="7"/>
      <c r="B7" s="8"/>
      <c r="C7" s="11" t="s">
        <v>63</v>
      </c>
      <c r="D7" s="12" t="s">
        <v>64</v>
      </c>
      <c r="E7" s="9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8"/>
    </row>
    <row r="8" customHeight="1" spans="1:10">
      <c r="A8" s="13">
        <v>1</v>
      </c>
      <c r="B8" s="14" t="s">
        <v>70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3"/>
      <c r="J8" s="44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3"/>
      <c r="J9" s="45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3"/>
      <c r="J10" s="45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3"/>
      <c r="J11" s="45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3"/>
      <c r="J12" s="45"/>
    </row>
    <row r="13" s="1" customFormat="1" customHeight="1" spans="1:10">
      <c r="A13" s="17"/>
      <c r="B13" s="18" t="s">
        <v>72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6"/>
      <c r="J13" s="47"/>
    </row>
    <row r="14" customHeight="1" spans="1:10">
      <c r="A14" s="21">
        <v>2</v>
      </c>
      <c r="B14" s="22" t="s">
        <v>73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3"/>
      <c r="J14" s="44" t="s">
        <v>74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3"/>
      <c r="J15" s="45"/>
    </row>
    <row r="16" s="1" customFormat="1" customHeight="1" spans="1:10">
      <c r="A16" s="17"/>
      <c r="B16" s="18" t="s">
        <v>75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6"/>
      <c r="J16" s="47"/>
    </row>
    <row r="17" customHeight="1" spans="1:10">
      <c r="A17" s="21">
        <v>3</v>
      </c>
      <c r="B17" s="22" t="s">
        <v>76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3"/>
      <c r="J17" s="48" t="s">
        <v>77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43"/>
      <c r="J18" s="49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43"/>
      <c r="J19" s="49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3"/>
      <c r="J20" s="49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43"/>
      <c r="J21" s="49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43"/>
      <c r="J22" s="49"/>
    </row>
    <row r="23" s="1" customFormat="1" customHeight="1" spans="1:10">
      <c r="A23" s="17"/>
      <c r="B23" s="18" t="s">
        <v>78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6"/>
      <c r="J23" s="50"/>
    </row>
    <row r="24" ht="20" customHeight="1" spans="1:10">
      <c r="A24" s="13">
        <v>4</v>
      </c>
      <c r="B24" s="14" t="s">
        <v>79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51"/>
      <c r="J24" s="48" t="s">
        <v>80</v>
      </c>
    </row>
    <row r="25" ht="20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51"/>
      <c r="J25" s="49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51"/>
      <c r="J26" s="49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>F27+G27</f>
        <v>0</v>
      </c>
      <c r="I27" s="51"/>
      <c r="J27" s="49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>F28+G28</f>
        <v>0</v>
      </c>
      <c r="I28" s="51"/>
      <c r="J28" s="49"/>
    </row>
    <row r="29" s="1" customFormat="1" customHeight="1" spans="1:10">
      <c r="A29" s="17"/>
      <c r="B29" s="18" t="s">
        <v>81</v>
      </c>
      <c r="C29" s="19">
        <f>C24</f>
        <v>0</v>
      </c>
      <c r="D29" s="20">
        <f>D24</f>
        <v>0</v>
      </c>
      <c r="E29" s="20">
        <f>E24</f>
        <v>0</v>
      </c>
      <c r="F29" s="19">
        <f>SUM(F24:F28)</f>
        <v>0</v>
      </c>
      <c r="G29" s="19">
        <f>SUM(G24:G28)</f>
        <v>0</v>
      </c>
      <c r="H29" s="19">
        <f>SUM(H24:H28)</f>
        <v>0</v>
      </c>
      <c r="I29" s="46"/>
      <c r="J29" s="50"/>
    </row>
    <row r="30" customHeight="1" spans="1:10">
      <c r="A30" s="21">
        <v>5</v>
      </c>
      <c r="B30" s="22" t="s">
        <v>82</v>
      </c>
      <c r="C30" s="30">
        <v>8500</v>
      </c>
      <c r="D30" s="31">
        <v>0</v>
      </c>
      <c r="E30" s="30">
        <f>C30</f>
        <v>8500</v>
      </c>
      <c r="F30" s="15">
        <v>0</v>
      </c>
      <c r="G30" s="15">
        <v>0</v>
      </c>
      <c r="H30" s="15">
        <f>F30+G30</f>
        <v>0</v>
      </c>
      <c r="I30" s="51" t="s">
        <v>83</v>
      </c>
      <c r="J30" s="52" t="s">
        <v>84</v>
      </c>
    </row>
    <row r="31" customHeight="1" spans="1:10">
      <c r="A31" s="27"/>
      <c r="B31" s="28"/>
      <c r="C31" s="32"/>
      <c r="D31" s="33"/>
      <c r="E31" s="32"/>
      <c r="F31" s="15">
        <v>0</v>
      </c>
      <c r="G31" s="15">
        <v>0</v>
      </c>
      <c r="H31" s="15">
        <f>F31+G31</f>
        <v>0</v>
      </c>
      <c r="I31" s="51"/>
      <c r="J31" s="53"/>
    </row>
    <row r="32" s="1" customFormat="1" customHeight="1" spans="1:10">
      <c r="A32" s="17"/>
      <c r="B32" s="18" t="s">
        <v>85</v>
      </c>
      <c r="C32" s="19">
        <f>SUM(C30:C31)</f>
        <v>8500</v>
      </c>
      <c r="D32" s="20">
        <f t="shared" ref="D32" si="4">SUM(D30)</f>
        <v>0</v>
      </c>
      <c r="E32" s="20">
        <f>E30+E31</f>
        <v>8500</v>
      </c>
      <c r="F32" s="19">
        <f>SUM(F30:F31)</f>
        <v>0</v>
      </c>
      <c r="G32" s="19">
        <f>SUM(G30:G31)</f>
        <v>0</v>
      </c>
      <c r="H32" s="19">
        <f>SUM(H30:H31)</f>
        <v>0</v>
      </c>
      <c r="I32" s="46"/>
      <c r="J32" s="54"/>
    </row>
    <row r="33" customHeight="1" spans="1:10">
      <c r="A33" s="13">
        <v>6</v>
      </c>
      <c r="B33" s="14" t="s">
        <v>86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ref="H32:H48" si="5">F33+G33</f>
        <v>0</v>
      </c>
      <c r="I33" s="43"/>
      <c r="J33" s="44" t="s">
        <v>87</v>
      </c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43"/>
      <c r="J34" s="49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43"/>
      <c r="J35" s="49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3"/>
      <c r="J36" s="49"/>
    </row>
    <row r="37" s="1" customFormat="1" customHeight="1" spans="1:10">
      <c r="A37" s="17"/>
      <c r="B37" s="18" t="s">
        <v>88</v>
      </c>
      <c r="C37" s="19">
        <f>SUM(C33)</f>
        <v>0</v>
      </c>
      <c r="D37" s="20">
        <f t="shared" ref="D37:E37" si="6">SUM(D33)</f>
        <v>0</v>
      </c>
      <c r="E37" s="20">
        <f t="shared" si="6"/>
        <v>0</v>
      </c>
      <c r="F37" s="19">
        <f>SUM(F33:F36)</f>
        <v>0</v>
      </c>
      <c r="G37" s="19">
        <f t="shared" ref="G37:H37" si="7">SUM(G33:G36)</f>
        <v>0</v>
      </c>
      <c r="H37" s="19">
        <f t="shared" si="7"/>
        <v>0</v>
      </c>
      <c r="I37" s="46"/>
      <c r="J37" s="50"/>
    </row>
    <row r="38" customHeight="1" spans="1:10">
      <c r="A38" s="13">
        <v>7</v>
      </c>
      <c r="B38" s="14" t="s">
        <v>89</v>
      </c>
      <c r="C38" s="15">
        <v>500</v>
      </c>
      <c r="D38" s="13">
        <v>0</v>
      </c>
      <c r="E38" s="16">
        <f>C38</f>
        <v>500</v>
      </c>
      <c r="F38" s="15">
        <v>0</v>
      </c>
      <c r="G38" s="15">
        <v>0</v>
      </c>
      <c r="H38" s="15">
        <f t="shared" si="5"/>
        <v>0</v>
      </c>
      <c r="I38" s="43" t="s">
        <v>90</v>
      </c>
      <c r="J38" s="55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43"/>
      <c r="J39" s="56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43"/>
      <c r="J40" s="56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43"/>
      <c r="J41" s="56"/>
    </row>
    <row r="42" s="1" customFormat="1" customHeight="1" spans="1:10">
      <c r="A42" s="17"/>
      <c r="B42" s="18" t="s">
        <v>91</v>
      </c>
      <c r="C42" s="19">
        <f>SUM(C38)</f>
        <v>500</v>
      </c>
      <c r="D42" s="20">
        <f t="shared" ref="D42:E42" si="8">SUM(D38)</f>
        <v>0</v>
      </c>
      <c r="E42" s="20">
        <f t="shared" si="8"/>
        <v>500</v>
      </c>
      <c r="F42" s="19">
        <f>SUM(F38:F41)</f>
        <v>0</v>
      </c>
      <c r="G42" s="19">
        <f t="shared" ref="G42:H42" si="9">SUM(G38:G41)</f>
        <v>0</v>
      </c>
      <c r="H42" s="19">
        <f t="shared" si="9"/>
        <v>0</v>
      </c>
      <c r="I42" s="46"/>
      <c r="J42" s="57"/>
    </row>
    <row r="43" customHeight="1" spans="1:10">
      <c r="A43" s="13">
        <v>8</v>
      </c>
      <c r="B43" s="14" t="s">
        <v>92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5"/>
        <v>0</v>
      </c>
      <c r="I43" s="43"/>
      <c r="J43" s="48" t="s">
        <v>93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43"/>
      <c r="J44" s="49"/>
    </row>
    <row r="45" s="1" customFormat="1" customHeight="1" spans="1:10">
      <c r="A45" s="17"/>
      <c r="B45" s="18" t="s">
        <v>94</v>
      </c>
      <c r="C45" s="19">
        <f>SUM(C43)</f>
        <v>0</v>
      </c>
      <c r="D45" s="20">
        <f t="shared" ref="D45:E45" si="10">SUM(D43)</f>
        <v>0</v>
      </c>
      <c r="E45" s="20">
        <f t="shared" si="10"/>
        <v>0</v>
      </c>
      <c r="F45" s="19">
        <f>SUM(F43:F44)</f>
        <v>0</v>
      </c>
      <c r="G45" s="19">
        <f t="shared" ref="G45:H45" si="11">SUM(G43:G44)</f>
        <v>0</v>
      </c>
      <c r="H45" s="19">
        <f t="shared" si="11"/>
        <v>0</v>
      </c>
      <c r="I45" s="46"/>
      <c r="J45" s="50"/>
    </row>
    <row r="46" customHeight="1" spans="1:10">
      <c r="A46" s="13">
        <v>9</v>
      </c>
      <c r="B46" s="14" t="s">
        <v>95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5"/>
        <v>0</v>
      </c>
      <c r="I46" s="43"/>
      <c r="J46" s="44" t="s">
        <v>96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43"/>
      <c r="J47" s="45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43"/>
      <c r="J48" s="45"/>
    </row>
    <row r="49" s="1" customFormat="1" customHeight="1" spans="1:10">
      <c r="A49" s="17"/>
      <c r="B49" s="18" t="s">
        <v>97</v>
      </c>
      <c r="C49" s="19">
        <f>SUM(C46)</f>
        <v>0</v>
      </c>
      <c r="D49" s="20">
        <f t="shared" ref="D49:E49" si="12">SUM(D46)</f>
        <v>0</v>
      </c>
      <c r="E49" s="20">
        <f t="shared" si="12"/>
        <v>0</v>
      </c>
      <c r="F49" s="19">
        <f>SUM(F46:F48)</f>
        <v>0</v>
      </c>
      <c r="G49" s="19">
        <f t="shared" ref="G49:H49" si="13">SUM(G46:G48)</f>
        <v>0</v>
      </c>
      <c r="H49" s="19">
        <f t="shared" si="13"/>
        <v>0</v>
      </c>
      <c r="I49" s="46"/>
      <c r="J49" s="47"/>
    </row>
    <row r="50" customHeight="1" spans="1:10">
      <c r="A50" s="24">
        <v>10</v>
      </c>
      <c r="B50" s="14" t="s">
        <v>98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v>0</v>
      </c>
      <c r="I50" s="43"/>
      <c r="J50" s="56"/>
    </row>
    <row r="51" s="1" customFormat="1" customHeight="1" spans="1:10">
      <c r="A51" s="17"/>
      <c r="B51" s="18" t="s">
        <v>99</v>
      </c>
      <c r="C51" s="19">
        <f>C50</f>
        <v>0</v>
      </c>
      <c r="D51" s="20">
        <f>D50</f>
        <v>0</v>
      </c>
      <c r="E51" s="20">
        <f>E50</f>
        <v>0</v>
      </c>
      <c r="F51" s="19">
        <f>SUM(F50:F50)</f>
        <v>0</v>
      </c>
      <c r="G51" s="19">
        <f>SUM(G50:G50)</f>
        <v>0</v>
      </c>
      <c r="H51" s="19">
        <f>H50</f>
        <v>0</v>
      </c>
      <c r="I51" s="46"/>
      <c r="J51" s="57"/>
    </row>
    <row r="52" customHeight="1" spans="1:10">
      <c r="A52" s="17"/>
      <c r="B52" s="18" t="s">
        <v>42</v>
      </c>
      <c r="C52" s="19">
        <f>SUM(C51,C49,C45,C42,C37,C32,C29,C23,C16,C13)</f>
        <v>9000</v>
      </c>
      <c r="D52" s="20">
        <f>SUM(D51,D49,D45,D42,D37,D32,D29,D23,D16,D13)</f>
        <v>0</v>
      </c>
      <c r="E52" s="20">
        <f>SUM(E51,E49,E45,E42,E37,E32,E29,E23,E16,E13)</f>
        <v>9000</v>
      </c>
      <c r="F52" s="19">
        <f>SUM(F51,F49,F45,F42,F37,F32,F29,F23,F16,F13)</f>
        <v>0</v>
      </c>
      <c r="G52" s="19">
        <f>SUM(G51,G49,G45,G42,G37,G32,G29,G23,G16,G13)</f>
        <v>0</v>
      </c>
      <c r="H52" s="19">
        <f>H13+H23+H16+H29+H32+H37+H42+H45+H49+H51</f>
        <v>0</v>
      </c>
      <c r="I52" s="46"/>
      <c r="J52" s="58"/>
    </row>
    <row r="56" customHeight="1" spans="1:9">
      <c r="A56" s="34" t="s">
        <v>100</v>
      </c>
      <c r="B56" s="35"/>
      <c r="C56" s="36" t="s">
        <v>101</v>
      </c>
      <c r="D56" s="36"/>
      <c r="E56" s="36" t="s">
        <v>102</v>
      </c>
      <c r="F56" s="36"/>
      <c r="G56" s="36" t="s">
        <v>103</v>
      </c>
      <c r="H56" s="36"/>
      <c r="I56" s="59" t="s">
        <v>104</v>
      </c>
    </row>
    <row r="57" customHeight="1" spans="1:9">
      <c r="A57" s="37">
        <f>E52</f>
        <v>9000</v>
      </c>
      <c r="B57" s="38"/>
      <c r="C57" s="38">
        <f>H52</f>
        <v>0</v>
      </c>
      <c r="D57" s="38"/>
      <c r="E57" s="38">
        <f>F52</f>
        <v>0</v>
      </c>
      <c r="F57" s="38"/>
      <c r="G57" s="38">
        <f>G52</f>
        <v>0</v>
      </c>
      <c r="H57" s="38"/>
      <c r="I57" s="60">
        <f>A57-C57</f>
        <v>9000</v>
      </c>
    </row>
    <row r="59" customHeight="1" spans="1:9">
      <c r="A59" s="39" t="s">
        <v>105</v>
      </c>
      <c r="B59" s="40"/>
      <c r="C59" s="41" t="s">
        <v>46</v>
      </c>
      <c r="D59" s="39"/>
      <c r="E59" s="39" t="s">
        <v>106</v>
      </c>
      <c r="F59" s="39"/>
      <c r="G59" s="39" t="s">
        <v>48</v>
      </c>
      <c r="H59" s="39"/>
      <c r="I59" s="40"/>
    </row>
  </sheetData>
  <mergeCells count="71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2"/>
    <mergeCell ref="A24:A28"/>
    <mergeCell ref="A30:A31"/>
    <mergeCell ref="A33:A36"/>
    <mergeCell ref="A38:A41"/>
    <mergeCell ref="A43:A44"/>
    <mergeCell ref="A46:A48"/>
    <mergeCell ref="B6:B7"/>
    <mergeCell ref="B8:B12"/>
    <mergeCell ref="B14:B15"/>
    <mergeCell ref="B17:B22"/>
    <mergeCell ref="B24:B28"/>
    <mergeCell ref="B30:B31"/>
    <mergeCell ref="B33:B36"/>
    <mergeCell ref="B38:B41"/>
    <mergeCell ref="B43:B44"/>
    <mergeCell ref="B46:B48"/>
    <mergeCell ref="C8:C12"/>
    <mergeCell ref="C14:C15"/>
    <mergeCell ref="C17:C22"/>
    <mergeCell ref="C24:C28"/>
    <mergeCell ref="C30:C31"/>
    <mergeCell ref="C33:C36"/>
    <mergeCell ref="C38:C41"/>
    <mergeCell ref="C43:C44"/>
    <mergeCell ref="C46:C48"/>
    <mergeCell ref="D8:D12"/>
    <mergeCell ref="D14:D15"/>
    <mergeCell ref="D17:D22"/>
    <mergeCell ref="D24:D28"/>
    <mergeCell ref="D30:D31"/>
    <mergeCell ref="D33:D36"/>
    <mergeCell ref="D38:D41"/>
    <mergeCell ref="D43:D44"/>
    <mergeCell ref="D46:D48"/>
    <mergeCell ref="E8:E12"/>
    <mergeCell ref="E14:E15"/>
    <mergeCell ref="E17:E22"/>
    <mergeCell ref="E24:E28"/>
    <mergeCell ref="E30:E31"/>
    <mergeCell ref="E33:E36"/>
    <mergeCell ref="E38:E41"/>
    <mergeCell ref="E43:E44"/>
    <mergeCell ref="E46:E48"/>
    <mergeCell ref="J4:J5"/>
    <mergeCell ref="J6:J7"/>
    <mergeCell ref="J8:J13"/>
    <mergeCell ref="J14:J16"/>
    <mergeCell ref="J17:J23"/>
    <mergeCell ref="J24:J29"/>
    <mergeCell ref="J30:J32"/>
    <mergeCell ref="J33:J37"/>
    <mergeCell ref="J38:J42"/>
    <mergeCell ref="J43:J45"/>
    <mergeCell ref="J46:J49"/>
    <mergeCell ref="J50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2020-01-02T09:48:00Z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